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ragon\www\inventoryACF\"/>
    </mc:Choice>
  </mc:AlternateContent>
  <bookViews>
    <workbookView xWindow="0" yWindow="0" windowWidth="16815" windowHeight="765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" i="1" l="1"/>
  <c r="V8" i="1" s="1"/>
  <c r="U8" i="1"/>
  <c r="T9" i="1"/>
  <c r="U9" i="1"/>
  <c r="T10" i="1"/>
  <c r="U10" i="1"/>
  <c r="T11" i="1"/>
  <c r="V11" i="1" s="1"/>
  <c r="U11" i="1"/>
  <c r="T12" i="1"/>
  <c r="V12" i="1" s="1"/>
  <c r="U12" i="1"/>
  <c r="W12" i="1"/>
  <c r="X12" i="1" s="1"/>
  <c r="T13" i="1"/>
  <c r="U13" i="1"/>
  <c r="V13" i="1" s="1"/>
  <c r="T14" i="1"/>
  <c r="U14" i="1"/>
  <c r="T15" i="1"/>
  <c r="V15" i="1" s="1"/>
  <c r="U15" i="1"/>
  <c r="T16" i="1"/>
  <c r="V16" i="1" s="1"/>
  <c r="U16" i="1"/>
  <c r="T17" i="1"/>
  <c r="V17" i="1" s="1"/>
  <c r="U17" i="1"/>
  <c r="W17" i="1" s="1"/>
  <c r="X17" i="1" s="1"/>
  <c r="T18" i="1"/>
  <c r="U18" i="1"/>
  <c r="V18" i="1" s="1"/>
  <c r="T19" i="1"/>
  <c r="U19" i="1"/>
  <c r="W19" i="1" s="1"/>
  <c r="X19" i="1" s="1"/>
  <c r="T20" i="1"/>
  <c r="U20" i="1"/>
  <c r="W20" i="1" s="1"/>
  <c r="X20" i="1" s="1"/>
  <c r="V20" i="1" l="1"/>
  <c r="W15" i="1"/>
  <c r="X15" i="1" s="1"/>
  <c r="V10" i="1"/>
  <c r="W9" i="1"/>
  <c r="X9" i="1" s="1"/>
  <c r="W16" i="1"/>
  <c r="X16" i="1" s="1"/>
  <c r="W8" i="1"/>
  <c r="X8" i="1" s="1"/>
  <c r="V19" i="1"/>
  <c r="V14" i="1"/>
  <c r="W13" i="1"/>
  <c r="X13" i="1" s="1"/>
  <c r="W11" i="1"/>
  <c r="X11" i="1" s="1"/>
  <c r="V9" i="1"/>
  <c r="U21" i="1"/>
  <c r="T21" i="1"/>
  <c r="W18" i="1"/>
  <c r="X18" i="1" s="1"/>
  <c r="W14" i="1"/>
  <c r="X14" i="1" s="1"/>
  <c r="W10" i="1"/>
  <c r="X10" i="1" s="1"/>
  <c r="V21" i="1" l="1"/>
  <c r="V22" i="1" s="1"/>
  <c r="W21" i="1"/>
  <c r="X21" i="1" s="1"/>
  <c r="AT116" i="1" l="1"/>
  <c r="AT118" i="1" s="1"/>
  <c r="BW102" i="1"/>
  <c r="BO102" i="1"/>
  <c r="BG102" i="1"/>
  <c r="AY102" i="1"/>
  <c r="AQ102" i="1"/>
  <c r="AI102" i="1"/>
  <c r="AA102" i="1"/>
  <c r="S102" i="1"/>
  <c r="K102" i="1"/>
  <c r="C102" i="1"/>
  <c r="AT97" i="1"/>
  <c r="BQ96" i="1"/>
  <c r="BP96" i="1"/>
  <c r="BI96" i="1"/>
  <c r="BK96" i="1" s="1"/>
  <c r="BL96" i="1" s="1"/>
  <c r="BH96" i="1"/>
  <c r="BA96" i="1"/>
  <c r="AZ96" i="1"/>
  <c r="AS96" i="1"/>
  <c r="AR96" i="1"/>
  <c r="AK96" i="1"/>
  <c r="AJ96" i="1"/>
  <c r="AM96" i="1" s="1"/>
  <c r="AN96" i="1" s="1"/>
  <c r="AC96" i="1"/>
  <c r="AB96" i="1"/>
  <c r="U96" i="1"/>
  <c r="T96" i="1"/>
  <c r="V96" i="1" s="1"/>
  <c r="M96" i="1"/>
  <c r="O96" i="1" s="1"/>
  <c r="P96" i="1" s="1"/>
  <c r="L96" i="1"/>
  <c r="E96" i="1"/>
  <c r="D96" i="1"/>
  <c r="BQ95" i="1"/>
  <c r="BP95" i="1"/>
  <c r="BR95" i="1" s="1"/>
  <c r="BK95" i="1"/>
  <c r="BL95" i="1" s="1"/>
  <c r="BI95" i="1"/>
  <c r="BH95" i="1"/>
  <c r="BJ95" i="1" s="1"/>
  <c r="BA95" i="1"/>
  <c r="AZ95" i="1"/>
  <c r="AS95" i="1"/>
  <c r="AR95" i="1"/>
  <c r="AK95" i="1"/>
  <c r="AJ95" i="1"/>
  <c r="AC95" i="1"/>
  <c r="AE95" i="1" s="1"/>
  <c r="AF95" i="1" s="1"/>
  <c r="AB95" i="1"/>
  <c r="AD95" i="1" s="1"/>
  <c r="U95" i="1"/>
  <c r="T95" i="1"/>
  <c r="M95" i="1"/>
  <c r="L95" i="1"/>
  <c r="E95" i="1"/>
  <c r="D95" i="1"/>
  <c r="BQ94" i="1"/>
  <c r="BP94" i="1"/>
  <c r="BI94" i="1"/>
  <c r="BK94" i="1" s="1"/>
  <c r="BL94" i="1" s="1"/>
  <c r="BH94" i="1"/>
  <c r="BA94" i="1"/>
  <c r="AZ94" i="1"/>
  <c r="AS94" i="1"/>
  <c r="AR94" i="1"/>
  <c r="AK94" i="1"/>
  <c r="AJ94" i="1"/>
  <c r="AM94" i="1" s="1"/>
  <c r="AN94" i="1" s="1"/>
  <c r="AC94" i="1"/>
  <c r="AE94" i="1" s="1"/>
  <c r="AF94" i="1" s="1"/>
  <c r="AB94" i="1"/>
  <c r="U94" i="1"/>
  <c r="T94" i="1"/>
  <c r="V94" i="1" s="1"/>
  <c r="M94" i="1"/>
  <c r="O94" i="1" s="1"/>
  <c r="P94" i="1" s="1"/>
  <c r="L94" i="1"/>
  <c r="N94" i="1" s="1"/>
  <c r="E94" i="1"/>
  <c r="D94" i="1"/>
  <c r="F94" i="1" s="1"/>
  <c r="BQ93" i="1"/>
  <c r="BS93" i="1" s="1"/>
  <c r="BT93" i="1" s="1"/>
  <c r="BP93" i="1"/>
  <c r="BI93" i="1"/>
  <c r="BH93" i="1"/>
  <c r="BJ93" i="1" s="1"/>
  <c r="BA93" i="1"/>
  <c r="AZ93" i="1"/>
  <c r="AS93" i="1"/>
  <c r="AR93" i="1"/>
  <c r="AK93" i="1"/>
  <c r="AJ93" i="1"/>
  <c r="AC93" i="1"/>
  <c r="AE93" i="1" s="1"/>
  <c r="AF93" i="1" s="1"/>
  <c r="AB93" i="1"/>
  <c r="U93" i="1"/>
  <c r="T93" i="1"/>
  <c r="M93" i="1"/>
  <c r="L93" i="1"/>
  <c r="E93" i="1"/>
  <c r="D93" i="1"/>
  <c r="BQ92" i="1"/>
  <c r="BP92" i="1"/>
  <c r="BI92" i="1"/>
  <c r="BH92" i="1"/>
  <c r="BA92" i="1"/>
  <c r="AZ92" i="1"/>
  <c r="AS92" i="1"/>
  <c r="AR92" i="1"/>
  <c r="AK92" i="1"/>
  <c r="AJ92" i="1"/>
  <c r="AC92" i="1"/>
  <c r="AB92" i="1"/>
  <c r="U92" i="1"/>
  <c r="W92" i="1" s="1"/>
  <c r="X92" i="1" s="1"/>
  <c r="T92" i="1"/>
  <c r="M92" i="1"/>
  <c r="L92" i="1"/>
  <c r="N92" i="1" s="1"/>
  <c r="E92" i="1"/>
  <c r="G92" i="1" s="1"/>
  <c r="H92" i="1" s="1"/>
  <c r="D92" i="1"/>
  <c r="BQ91" i="1"/>
  <c r="BP91" i="1"/>
  <c r="BR91" i="1" s="1"/>
  <c r="BI91" i="1"/>
  <c r="BK91" i="1" s="1"/>
  <c r="BL91" i="1" s="1"/>
  <c r="BH91" i="1"/>
  <c r="BA91" i="1"/>
  <c r="AZ91" i="1"/>
  <c r="BB91" i="1" s="1"/>
  <c r="AS91" i="1"/>
  <c r="AR91" i="1"/>
  <c r="AK91" i="1"/>
  <c r="AJ91" i="1"/>
  <c r="AC91" i="1"/>
  <c r="AE91" i="1" s="1"/>
  <c r="AF91" i="1" s="1"/>
  <c r="AB91" i="1"/>
  <c r="U91" i="1"/>
  <c r="T91" i="1"/>
  <c r="V91" i="1" s="1"/>
  <c r="M91" i="1"/>
  <c r="L91" i="1"/>
  <c r="E91" i="1"/>
  <c r="D91" i="1"/>
  <c r="F91" i="1" s="1"/>
  <c r="BQ90" i="1"/>
  <c r="BP90" i="1"/>
  <c r="BI90" i="1"/>
  <c r="BH90" i="1"/>
  <c r="BJ90" i="1" s="1"/>
  <c r="BA90" i="1"/>
  <c r="AZ90" i="1"/>
  <c r="AS90" i="1"/>
  <c r="AU90" i="1" s="1"/>
  <c r="AV90" i="1" s="1"/>
  <c r="AR90" i="1"/>
  <c r="AT90" i="1" s="1"/>
  <c r="AK90" i="1"/>
  <c r="AM90" i="1" s="1"/>
  <c r="AN90" i="1" s="1"/>
  <c r="AJ90" i="1"/>
  <c r="AC90" i="1"/>
  <c r="AB90" i="1"/>
  <c r="U90" i="1"/>
  <c r="T90" i="1"/>
  <c r="M90" i="1"/>
  <c r="L90" i="1"/>
  <c r="N90" i="1" s="1"/>
  <c r="E90" i="1"/>
  <c r="D90" i="1"/>
  <c r="BQ89" i="1"/>
  <c r="BP89" i="1"/>
  <c r="BI89" i="1"/>
  <c r="BK89" i="1" s="1"/>
  <c r="BL89" i="1" s="1"/>
  <c r="BH89" i="1"/>
  <c r="BA89" i="1"/>
  <c r="AZ89" i="1"/>
  <c r="AS89" i="1"/>
  <c r="AR89" i="1"/>
  <c r="AK89" i="1"/>
  <c r="AJ89" i="1"/>
  <c r="AC89" i="1"/>
  <c r="AB89" i="1"/>
  <c r="AD89" i="1" s="1"/>
  <c r="U89" i="1"/>
  <c r="T89" i="1"/>
  <c r="M89" i="1"/>
  <c r="L89" i="1"/>
  <c r="E89" i="1"/>
  <c r="D89" i="1"/>
  <c r="BQ88" i="1"/>
  <c r="BP88" i="1"/>
  <c r="BI88" i="1"/>
  <c r="BH88" i="1"/>
  <c r="BA88" i="1"/>
  <c r="AZ88" i="1"/>
  <c r="AT88" i="1"/>
  <c r="AS88" i="1"/>
  <c r="AU88" i="1" s="1"/>
  <c r="AV88" i="1" s="1"/>
  <c r="AR88" i="1"/>
  <c r="AK88" i="1"/>
  <c r="AM88" i="1" s="1"/>
  <c r="AN88" i="1" s="1"/>
  <c r="AJ88" i="1"/>
  <c r="AC88" i="1"/>
  <c r="AB88" i="1"/>
  <c r="AD88" i="1" s="1"/>
  <c r="U88" i="1"/>
  <c r="T88" i="1"/>
  <c r="M88" i="1"/>
  <c r="L88" i="1"/>
  <c r="N88" i="1" s="1"/>
  <c r="E88" i="1"/>
  <c r="D88" i="1"/>
  <c r="BQ87" i="1"/>
  <c r="BS87" i="1" s="1"/>
  <c r="BT87" i="1" s="1"/>
  <c r="BP87" i="1"/>
  <c r="BI87" i="1"/>
  <c r="BH87" i="1"/>
  <c r="BK87" i="1" s="1"/>
  <c r="BL87" i="1" s="1"/>
  <c r="BA87" i="1"/>
  <c r="BC87" i="1" s="1"/>
  <c r="BD87" i="1" s="1"/>
  <c r="AZ87" i="1"/>
  <c r="AS87" i="1"/>
  <c r="AR87" i="1"/>
  <c r="AK87" i="1"/>
  <c r="AJ87" i="1"/>
  <c r="AC87" i="1"/>
  <c r="AE87" i="1" s="1"/>
  <c r="AF87" i="1" s="1"/>
  <c r="AB87" i="1"/>
  <c r="U87" i="1"/>
  <c r="T87" i="1"/>
  <c r="M87" i="1"/>
  <c r="L87" i="1"/>
  <c r="E87" i="1"/>
  <c r="D87" i="1"/>
  <c r="BX87" i="1" s="1"/>
  <c r="BQ86" i="1"/>
  <c r="BP86" i="1"/>
  <c r="BI86" i="1"/>
  <c r="BH86" i="1"/>
  <c r="BA86" i="1"/>
  <c r="AZ86" i="1"/>
  <c r="AS86" i="1"/>
  <c r="AU86" i="1" s="1"/>
  <c r="AV86" i="1" s="1"/>
  <c r="AR86" i="1"/>
  <c r="AK86" i="1"/>
  <c r="AM86" i="1" s="1"/>
  <c r="AN86" i="1" s="1"/>
  <c r="AJ86" i="1"/>
  <c r="AC86" i="1"/>
  <c r="AB86" i="1"/>
  <c r="U86" i="1"/>
  <c r="T86" i="1"/>
  <c r="M86" i="1"/>
  <c r="O86" i="1" s="1"/>
  <c r="P86" i="1" s="1"/>
  <c r="L86" i="1"/>
  <c r="E86" i="1"/>
  <c r="D86" i="1"/>
  <c r="BQ85" i="1"/>
  <c r="BP85" i="1"/>
  <c r="BI85" i="1"/>
  <c r="BH85" i="1"/>
  <c r="BA85" i="1"/>
  <c r="AZ85" i="1"/>
  <c r="AS85" i="1"/>
  <c r="AU85" i="1" s="1"/>
  <c r="AV85" i="1" s="1"/>
  <c r="AR85" i="1"/>
  <c r="AK85" i="1"/>
  <c r="AM85" i="1" s="1"/>
  <c r="AN85" i="1" s="1"/>
  <c r="AJ85" i="1"/>
  <c r="AC85" i="1"/>
  <c r="AB85" i="1"/>
  <c r="U85" i="1"/>
  <c r="T85" i="1"/>
  <c r="V85" i="1" s="1"/>
  <c r="M85" i="1"/>
  <c r="N85" i="1" s="1"/>
  <c r="L85" i="1"/>
  <c r="E85" i="1"/>
  <c r="D85" i="1"/>
  <c r="BR84" i="1"/>
  <c r="BQ84" i="1"/>
  <c r="BS84" i="1" s="1"/>
  <c r="BT84" i="1" s="1"/>
  <c r="BP84" i="1"/>
  <c r="BI84" i="1"/>
  <c r="BK84" i="1" s="1"/>
  <c r="BL84" i="1" s="1"/>
  <c r="BH84" i="1"/>
  <c r="BA84" i="1"/>
  <c r="BA97" i="1" s="1"/>
  <c r="AZ84" i="1"/>
  <c r="AS84" i="1"/>
  <c r="AR84" i="1"/>
  <c r="AR97" i="1" s="1"/>
  <c r="AK84" i="1"/>
  <c r="AM84" i="1" s="1"/>
  <c r="AN84" i="1" s="1"/>
  <c r="AJ84" i="1"/>
  <c r="AC84" i="1"/>
  <c r="AB84" i="1"/>
  <c r="AB97" i="1" s="1"/>
  <c r="U84" i="1"/>
  <c r="W84" i="1" s="1"/>
  <c r="X84" i="1" s="1"/>
  <c r="T84" i="1"/>
  <c r="M84" i="1"/>
  <c r="L84" i="1"/>
  <c r="F84" i="1"/>
  <c r="E84" i="1"/>
  <c r="D84" i="1"/>
  <c r="G84" i="1" s="1"/>
  <c r="H84" i="1" s="1"/>
  <c r="BW83" i="1"/>
  <c r="BO83" i="1"/>
  <c r="BG83" i="1"/>
  <c r="AY83" i="1"/>
  <c r="AQ83" i="1"/>
  <c r="AI83" i="1"/>
  <c r="AA83" i="1"/>
  <c r="S83" i="1"/>
  <c r="K83" i="1"/>
  <c r="C83" i="1"/>
  <c r="BQ78" i="1"/>
  <c r="BP78" i="1"/>
  <c r="BI78" i="1"/>
  <c r="BH78" i="1"/>
  <c r="BJ78" i="1" s="1"/>
  <c r="BJ79" i="1" s="1"/>
  <c r="BA78" i="1"/>
  <c r="AZ78" i="1"/>
  <c r="AT78" i="1"/>
  <c r="AT79" i="1" s="1"/>
  <c r="BS77" i="1"/>
  <c r="BT77" i="1" s="1"/>
  <c r="BR77" i="1"/>
  <c r="BK77" i="1"/>
  <c r="BL77" i="1" s="1"/>
  <c r="BJ77" i="1"/>
  <c r="BC77" i="1"/>
  <c r="BD77" i="1" s="1"/>
  <c r="BB77" i="1"/>
  <c r="AS77" i="1"/>
  <c r="AR77" i="1"/>
  <c r="AK77" i="1"/>
  <c r="AJ77" i="1"/>
  <c r="AL77" i="1" s="1"/>
  <c r="AC77" i="1"/>
  <c r="AB77" i="1"/>
  <c r="M77" i="1"/>
  <c r="L77" i="1"/>
  <c r="N77" i="1" s="1"/>
  <c r="E77" i="1"/>
  <c r="G77" i="1" s="1"/>
  <c r="H77" i="1" s="1"/>
  <c r="D77" i="1"/>
  <c r="BX77" i="1" s="1"/>
  <c r="BS76" i="1"/>
  <c r="BT76" i="1" s="1"/>
  <c r="BR76" i="1"/>
  <c r="BK76" i="1"/>
  <c r="BL76" i="1" s="1"/>
  <c r="BJ76" i="1"/>
  <c r="BC76" i="1"/>
  <c r="BD76" i="1" s="1"/>
  <c r="BB76" i="1"/>
  <c r="AT76" i="1"/>
  <c r="AS76" i="1"/>
  <c r="AR76" i="1"/>
  <c r="AK76" i="1"/>
  <c r="AM76" i="1" s="1"/>
  <c r="AN76" i="1" s="1"/>
  <c r="AJ76" i="1"/>
  <c r="AL76" i="1" s="1"/>
  <c r="AC76" i="1"/>
  <c r="AB76" i="1"/>
  <c r="M76" i="1"/>
  <c r="O76" i="1" s="1"/>
  <c r="P76" i="1" s="1"/>
  <c r="L76" i="1"/>
  <c r="E76" i="1"/>
  <c r="G76" i="1" s="1"/>
  <c r="H76" i="1" s="1"/>
  <c r="D76" i="1"/>
  <c r="F76" i="1" s="1"/>
  <c r="BS75" i="1"/>
  <c r="BT75" i="1" s="1"/>
  <c r="BR75" i="1"/>
  <c r="BL75" i="1"/>
  <c r="BK75" i="1"/>
  <c r="BJ75" i="1"/>
  <c r="BC75" i="1"/>
  <c r="BD75" i="1" s="1"/>
  <c r="BB75" i="1"/>
  <c r="AS75" i="1"/>
  <c r="AR75" i="1"/>
  <c r="AT75" i="1" s="1"/>
  <c r="AK75" i="1"/>
  <c r="AJ75" i="1"/>
  <c r="AL75" i="1" s="1"/>
  <c r="AC75" i="1"/>
  <c r="AB75" i="1"/>
  <c r="M75" i="1"/>
  <c r="N75" i="1" s="1"/>
  <c r="L75" i="1"/>
  <c r="G75" i="1"/>
  <c r="H75" i="1" s="1"/>
  <c r="E75" i="1"/>
  <c r="F75" i="1" s="1"/>
  <c r="D75" i="1"/>
  <c r="BT74" i="1"/>
  <c r="BS74" i="1"/>
  <c r="BR74" i="1"/>
  <c r="BK74" i="1"/>
  <c r="BL74" i="1" s="1"/>
  <c r="BJ74" i="1"/>
  <c r="BC74" i="1"/>
  <c r="BD74" i="1" s="1"/>
  <c r="BB74" i="1"/>
  <c r="AS74" i="1"/>
  <c r="AU74" i="1" s="1"/>
  <c r="AV74" i="1" s="1"/>
  <c r="AR74" i="1"/>
  <c r="AT74" i="1" s="1"/>
  <c r="AK74" i="1"/>
  <c r="AJ74" i="1"/>
  <c r="AL74" i="1" s="1"/>
  <c r="AC74" i="1"/>
  <c r="AB74" i="1"/>
  <c r="M74" i="1"/>
  <c r="L74" i="1"/>
  <c r="N74" i="1" s="1"/>
  <c r="E74" i="1"/>
  <c r="D74" i="1"/>
  <c r="F74" i="1" s="1"/>
  <c r="BS73" i="1"/>
  <c r="BT73" i="1" s="1"/>
  <c r="BR73" i="1"/>
  <c r="BK73" i="1"/>
  <c r="BL73" i="1" s="1"/>
  <c r="BJ73" i="1"/>
  <c r="BC73" i="1"/>
  <c r="BD73" i="1" s="1"/>
  <c r="BB73" i="1"/>
  <c r="AS73" i="1"/>
  <c r="AR73" i="1"/>
  <c r="AT73" i="1" s="1"/>
  <c r="AK73" i="1"/>
  <c r="AM73" i="1" s="1"/>
  <c r="AN73" i="1" s="1"/>
  <c r="AJ73" i="1"/>
  <c r="AC73" i="1"/>
  <c r="AB73" i="1"/>
  <c r="M73" i="1"/>
  <c r="L73" i="1"/>
  <c r="E73" i="1"/>
  <c r="D73" i="1"/>
  <c r="BX73" i="1" s="1"/>
  <c r="BT72" i="1"/>
  <c r="BS72" i="1"/>
  <c r="BR72" i="1"/>
  <c r="BK72" i="1"/>
  <c r="BL72" i="1" s="1"/>
  <c r="BJ72" i="1"/>
  <c r="BC72" i="1"/>
  <c r="BD72" i="1" s="1"/>
  <c r="BB72" i="1"/>
  <c r="AT72" i="1"/>
  <c r="AS72" i="1"/>
  <c r="AR72" i="1"/>
  <c r="AM72" i="1"/>
  <c r="AN72" i="1" s="1"/>
  <c r="AL72" i="1"/>
  <c r="AK72" i="1"/>
  <c r="AJ72" i="1"/>
  <c r="AC72" i="1"/>
  <c r="AB72" i="1"/>
  <c r="M72" i="1"/>
  <c r="L72" i="1"/>
  <c r="N72" i="1" s="1"/>
  <c r="F72" i="1"/>
  <c r="E72" i="1"/>
  <c r="D72" i="1"/>
  <c r="BS71" i="1"/>
  <c r="BT71" i="1" s="1"/>
  <c r="BR71" i="1"/>
  <c r="BK71" i="1"/>
  <c r="BL71" i="1" s="1"/>
  <c r="BJ71" i="1"/>
  <c r="BC71" i="1"/>
  <c r="BD71" i="1" s="1"/>
  <c r="BB71" i="1"/>
  <c r="AS71" i="1"/>
  <c r="AU71" i="1" s="1"/>
  <c r="AV71" i="1" s="1"/>
  <c r="AR71" i="1"/>
  <c r="AT71" i="1" s="1"/>
  <c r="AK71" i="1"/>
  <c r="AJ71" i="1"/>
  <c r="AL71" i="1" s="1"/>
  <c r="AC71" i="1"/>
  <c r="AB71" i="1"/>
  <c r="M71" i="1"/>
  <c r="L71" i="1"/>
  <c r="N71" i="1" s="1"/>
  <c r="E71" i="1"/>
  <c r="D71" i="1"/>
  <c r="BS70" i="1"/>
  <c r="BT70" i="1" s="1"/>
  <c r="BR70" i="1"/>
  <c r="BK70" i="1"/>
  <c r="BL70" i="1" s="1"/>
  <c r="BJ70" i="1"/>
  <c r="BC70" i="1"/>
  <c r="BD70" i="1" s="1"/>
  <c r="BB70" i="1"/>
  <c r="AS70" i="1"/>
  <c r="AT70" i="1" s="1"/>
  <c r="AR70" i="1"/>
  <c r="AK70" i="1"/>
  <c r="AM70" i="1" s="1"/>
  <c r="AN70" i="1" s="1"/>
  <c r="AJ70" i="1"/>
  <c r="AC70" i="1"/>
  <c r="AB70" i="1"/>
  <c r="BX70" i="1" s="1"/>
  <c r="N70" i="1"/>
  <c r="M70" i="1"/>
  <c r="O70" i="1" s="1"/>
  <c r="P70" i="1" s="1"/>
  <c r="L70" i="1"/>
  <c r="E70" i="1"/>
  <c r="G70" i="1" s="1"/>
  <c r="H70" i="1" s="1"/>
  <c r="D70" i="1"/>
  <c r="BS69" i="1"/>
  <c r="BT69" i="1" s="1"/>
  <c r="BR69" i="1"/>
  <c r="BK69" i="1"/>
  <c r="BL69" i="1" s="1"/>
  <c r="BJ69" i="1"/>
  <c r="BC69" i="1"/>
  <c r="BD69" i="1" s="1"/>
  <c r="BB69" i="1"/>
  <c r="AS69" i="1"/>
  <c r="AR69" i="1"/>
  <c r="AT69" i="1" s="1"/>
  <c r="AL69" i="1"/>
  <c r="AK69" i="1"/>
  <c r="AM69" i="1" s="1"/>
  <c r="AN69" i="1" s="1"/>
  <c r="AJ69" i="1"/>
  <c r="AC69" i="1"/>
  <c r="AB69" i="1"/>
  <c r="M69" i="1"/>
  <c r="O69" i="1" s="1"/>
  <c r="P69" i="1" s="1"/>
  <c r="L69" i="1"/>
  <c r="E69" i="1"/>
  <c r="D69" i="1"/>
  <c r="BX69" i="1" s="1"/>
  <c r="BT68" i="1"/>
  <c r="BS68" i="1"/>
  <c r="BR68" i="1"/>
  <c r="BL68" i="1"/>
  <c r="BK68" i="1"/>
  <c r="BJ68" i="1"/>
  <c r="BC68" i="1"/>
  <c r="BD68" i="1" s="1"/>
  <c r="BB68" i="1"/>
  <c r="AS68" i="1"/>
  <c r="AR68" i="1"/>
  <c r="AK68" i="1"/>
  <c r="AJ68" i="1"/>
  <c r="AC68" i="1"/>
  <c r="AB68" i="1"/>
  <c r="M68" i="1"/>
  <c r="O68" i="1" s="1"/>
  <c r="P68" i="1" s="1"/>
  <c r="L68" i="1"/>
  <c r="E68" i="1"/>
  <c r="G68" i="1" s="1"/>
  <c r="H68" i="1" s="1"/>
  <c r="D68" i="1"/>
  <c r="BS67" i="1"/>
  <c r="BT67" i="1" s="1"/>
  <c r="BR67" i="1"/>
  <c r="BK67" i="1"/>
  <c r="BL67" i="1" s="1"/>
  <c r="BJ67" i="1"/>
  <c r="BC67" i="1"/>
  <c r="BD67" i="1" s="1"/>
  <c r="BB67" i="1"/>
  <c r="AS67" i="1"/>
  <c r="AR67" i="1"/>
  <c r="AK67" i="1"/>
  <c r="AJ67" i="1"/>
  <c r="AC67" i="1"/>
  <c r="AE67" i="1" s="1"/>
  <c r="AF67" i="1" s="1"/>
  <c r="AB67" i="1"/>
  <c r="M67" i="1"/>
  <c r="L67" i="1"/>
  <c r="E67" i="1"/>
  <c r="G67" i="1" s="1"/>
  <c r="H67" i="1" s="1"/>
  <c r="D67" i="1"/>
  <c r="BS66" i="1"/>
  <c r="BT66" i="1" s="1"/>
  <c r="BR66" i="1"/>
  <c r="BK66" i="1"/>
  <c r="BL66" i="1" s="1"/>
  <c r="BJ66" i="1"/>
  <c r="BC66" i="1"/>
  <c r="BD66" i="1" s="1"/>
  <c r="BB66" i="1"/>
  <c r="AS66" i="1"/>
  <c r="AR66" i="1"/>
  <c r="AK66" i="1"/>
  <c r="AJ66" i="1"/>
  <c r="AM66" i="1" s="1"/>
  <c r="AN66" i="1" s="1"/>
  <c r="AC66" i="1"/>
  <c r="AE66" i="1" s="1"/>
  <c r="AF66" i="1" s="1"/>
  <c r="AB66" i="1"/>
  <c r="M66" i="1"/>
  <c r="O66" i="1" s="1"/>
  <c r="P66" i="1" s="1"/>
  <c r="L66" i="1"/>
  <c r="E66" i="1"/>
  <c r="F66" i="1" s="1"/>
  <c r="D66" i="1"/>
  <c r="BS65" i="1"/>
  <c r="BT65" i="1" s="1"/>
  <c r="BR65" i="1"/>
  <c r="BK65" i="1"/>
  <c r="BL65" i="1" s="1"/>
  <c r="BJ65" i="1"/>
  <c r="BC65" i="1"/>
  <c r="BD65" i="1" s="1"/>
  <c r="BB65" i="1"/>
  <c r="AS65" i="1"/>
  <c r="AR65" i="1"/>
  <c r="AK65" i="1"/>
  <c r="AJ65" i="1"/>
  <c r="AC65" i="1"/>
  <c r="AB65" i="1"/>
  <c r="M65" i="1"/>
  <c r="L65" i="1"/>
  <c r="E65" i="1"/>
  <c r="G65" i="1" s="1"/>
  <c r="H65" i="1" s="1"/>
  <c r="D65" i="1"/>
  <c r="F65" i="1" s="1"/>
  <c r="BW64" i="1"/>
  <c r="BO64" i="1"/>
  <c r="BG64" i="1"/>
  <c r="AY64" i="1"/>
  <c r="AQ64" i="1"/>
  <c r="AI64" i="1"/>
  <c r="AA64" i="1"/>
  <c r="K64" i="1"/>
  <c r="C64" i="1"/>
  <c r="AT59" i="1"/>
  <c r="AT60" i="1" s="1"/>
  <c r="BQ58" i="1"/>
  <c r="BS58" i="1" s="1"/>
  <c r="BT58" i="1" s="1"/>
  <c r="BP58" i="1"/>
  <c r="BI58" i="1"/>
  <c r="BH58" i="1"/>
  <c r="BA58" i="1"/>
  <c r="AZ58" i="1"/>
  <c r="AS58" i="1"/>
  <c r="AR58" i="1"/>
  <c r="AK58" i="1"/>
  <c r="AJ58" i="1"/>
  <c r="AC58" i="1"/>
  <c r="AE58" i="1" s="1"/>
  <c r="AF58" i="1" s="1"/>
  <c r="AB58" i="1"/>
  <c r="AD58" i="1" s="1"/>
  <c r="M58" i="1"/>
  <c r="O58" i="1" s="1"/>
  <c r="P58" i="1" s="1"/>
  <c r="L58" i="1"/>
  <c r="E58" i="1"/>
  <c r="D58" i="1"/>
  <c r="BS57" i="1"/>
  <c r="BT57" i="1" s="1"/>
  <c r="BQ57" i="1"/>
  <c r="BP57" i="1"/>
  <c r="BI57" i="1"/>
  <c r="BH57" i="1"/>
  <c r="BA57" i="1"/>
  <c r="AZ57" i="1"/>
  <c r="AS57" i="1"/>
  <c r="AR57" i="1"/>
  <c r="AK57" i="1"/>
  <c r="AJ57" i="1"/>
  <c r="AL57" i="1" s="1"/>
  <c r="AE57" i="1"/>
  <c r="AF57" i="1" s="1"/>
  <c r="AC57" i="1"/>
  <c r="AB57" i="1"/>
  <c r="M57" i="1"/>
  <c r="L57" i="1"/>
  <c r="N57" i="1" s="1"/>
  <c r="E57" i="1"/>
  <c r="G57" i="1" s="1"/>
  <c r="H57" i="1" s="1"/>
  <c r="D57" i="1"/>
  <c r="F57" i="1" s="1"/>
  <c r="BQ56" i="1"/>
  <c r="BP56" i="1"/>
  <c r="BI56" i="1"/>
  <c r="BH56" i="1"/>
  <c r="BA56" i="1"/>
  <c r="AZ56" i="1"/>
  <c r="AS56" i="1"/>
  <c r="AR56" i="1"/>
  <c r="AK56" i="1"/>
  <c r="AJ56" i="1"/>
  <c r="AL56" i="1" s="1"/>
  <c r="AC56" i="1"/>
  <c r="AE56" i="1" s="1"/>
  <c r="AF56" i="1" s="1"/>
  <c r="AB56" i="1"/>
  <c r="M56" i="1"/>
  <c r="L56" i="1"/>
  <c r="E56" i="1"/>
  <c r="D56" i="1"/>
  <c r="BQ55" i="1"/>
  <c r="BS55" i="1" s="1"/>
  <c r="BT55" i="1" s="1"/>
  <c r="BP55" i="1"/>
  <c r="BI55" i="1"/>
  <c r="BH55" i="1"/>
  <c r="BA55" i="1"/>
  <c r="AZ55" i="1"/>
  <c r="AS55" i="1"/>
  <c r="AR55" i="1"/>
  <c r="AK55" i="1"/>
  <c r="AL55" i="1" s="1"/>
  <c r="AJ55" i="1"/>
  <c r="AC55" i="1"/>
  <c r="AE55" i="1" s="1"/>
  <c r="AF55" i="1" s="1"/>
  <c r="AB55" i="1"/>
  <c r="M55" i="1"/>
  <c r="L55" i="1"/>
  <c r="N55" i="1" s="1"/>
  <c r="E55" i="1"/>
  <c r="D55" i="1"/>
  <c r="F55" i="1" s="1"/>
  <c r="BQ54" i="1"/>
  <c r="BP54" i="1"/>
  <c r="BI54" i="1"/>
  <c r="BH54" i="1"/>
  <c r="BK54" i="1" s="1"/>
  <c r="BL54" i="1" s="1"/>
  <c r="BA54" i="1"/>
  <c r="AZ54" i="1"/>
  <c r="AS54" i="1"/>
  <c r="AR54" i="1"/>
  <c r="AK54" i="1"/>
  <c r="AJ54" i="1"/>
  <c r="AL54" i="1" s="1"/>
  <c r="AC54" i="1"/>
  <c r="AE54" i="1" s="1"/>
  <c r="AF54" i="1" s="1"/>
  <c r="AB54" i="1"/>
  <c r="M54" i="1"/>
  <c r="L54" i="1"/>
  <c r="E54" i="1"/>
  <c r="D54" i="1"/>
  <c r="BQ53" i="1"/>
  <c r="BS53" i="1" s="1"/>
  <c r="BT53" i="1" s="1"/>
  <c r="BP53" i="1"/>
  <c r="BR53" i="1" s="1"/>
  <c r="BI53" i="1"/>
  <c r="BH53" i="1"/>
  <c r="BA53" i="1"/>
  <c r="AZ53" i="1"/>
  <c r="BB53" i="1" s="1"/>
  <c r="AS53" i="1"/>
  <c r="AR53" i="1"/>
  <c r="AT53" i="1" s="1"/>
  <c r="AK53" i="1"/>
  <c r="AJ53" i="1"/>
  <c r="AL53" i="1" s="1"/>
  <c r="AC53" i="1"/>
  <c r="AE53" i="1" s="1"/>
  <c r="AF53" i="1" s="1"/>
  <c r="AB53" i="1"/>
  <c r="M53" i="1"/>
  <c r="L53" i="1"/>
  <c r="E53" i="1"/>
  <c r="G53" i="1" s="1"/>
  <c r="H53" i="1" s="1"/>
  <c r="D53" i="1"/>
  <c r="F53" i="1" s="1"/>
  <c r="BQ52" i="1"/>
  <c r="BP52" i="1"/>
  <c r="BI52" i="1"/>
  <c r="BK52" i="1" s="1"/>
  <c r="BL52" i="1" s="1"/>
  <c r="BH52" i="1"/>
  <c r="BA52" i="1"/>
  <c r="AZ52" i="1"/>
  <c r="AS52" i="1"/>
  <c r="AT52" i="1" s="1"/>
  <c r="AR52" i="1"/>
  <c r="AK52" i="1"/>
  <c r="AJ52" i="1"/>
  <c r="AC52" i="1"/>
  <c r="AE52" i="1" s="1"/>
  <c r="AF52" i="1" s="1"/>
  <c r="AB52" i="1"/>
  <c r="M52" i="1"/>
  <c r="N52" i="1" s="1"/>
  <c r="L52" i="1"/>
  <c r="E52" i="1"/>
  <c r="D52" i="1"/>
  <c r="BQ51" i="1"/>
  <c r="BP51" i="1"/>
  <c r="BR51" i="1" s="1"/>
  <c r="BI51" i="1"/>
  <c r="BH51" i="1"/>
  <c r="BA51" i="1"/>
  <c r="AZ51" i="1"/>
  <c r="AS51" i="1"/>
  <c r="AR51" i="1"/>
  <c r="AK51" i="1"/>
  <c r="AJ51" i="1"/>
  <c r="AL51" i="1" s="1"/>
  <c r="AC51" i="1"/>
  <c r="AB51" i="1"/>
  <c r="M51" i="1"/>
  <c r="L51" i="1"/>
  <c r="E51" i="1"/>
  <c r="D51" i="1"/>
  <c r="BX51" i="1" s="1"/>
  <c r="BQ50" i="1"/>
  <c r="BP50" i="1"/>
  <c r="BI50" i="1"/>
  <c r="BH50" i="1"/>
  <c r="BJ50" i="1" s="1"/>
  <c r="BA50" i="1"/>
  <c r="AZ50" i="1"/>
  <c r="BB50" i="1" s="1"/>
  <c r="AS50" i="1"/>
  <c r="AU50" i="1" s="1"/>
  <c r="AV50" i="1" s="1"/>
  <c r="AR50" i="1"/>
  <c r="AK50" i="1"/>
  <c r="AJ50" i="1"/>
  <c r="AC50" i="1"/>
  <c r="AB50" i="1"/>
  <c r="M50" i="1"/>
  <c r="L50" i="1"/>
  <c r="E50" i="1"/>
  <c r="D50" i="1"/>
  <c r="BQ49" i="1"/>
  <c r="BS49" i="1" s="1"/>
  <c r="BT49" i="1" s="1"/>
  <c r="BP49" i="1"/>
  <c r="BI49" i="1"/>
  <c r="BH49" i="1"/>
  <c r="BA49" i="1"/>
  <c r="AZ49" i="1"/>
  <c r="AS49" i="1"/>
  <c r="AR49" i="1"/>
  <c r="AK49" i="1"/>
  <c r="AM49" i="1" s="1"/>
  <c r="AN49" i="1" s="1"/>
  <c r="AJ49" i="1"/>
  <c r="AC49" i="1"/>
  <c r="AB49" i="1"/>
  <c r="AE49" i="1" s="1"/>
  <c r="AF49" i="1" s="1"/>
  <c r="M49" i="1"/>
  <c r="L49" i="1"/>
  <c r="E49" i="1"/>
  <c r="D49" i="1"/>
  <c r="BQ48" i="1"/>
  <c r="BP48" i="1"/>
  <c r="BI48" i="1"/>
  <c r="BH48" i="1"/>
  <c r="BA48" i="1"/>
  <c r="AZ48" i="1"/>
  <c r="BB48" i="1" s="1"/>
  <c r="AS48" i="1"/>
  <c r="AR48" i="1"/>
  <c r="AK48" i="1"/>
  <c r="AJ48" i="1"/>
  <c r="AC48" i="1"/>
  <c r="AB48" i="1"/>
  <c r="M48" i="1"/>
  <c r="L48" i="1"/>
  <c r="E48" i="1"/>
  <c r="D48" i="1"/>
  <c r="BQ47" i="1"/>
  <c r="BR47" i="1" s="1"/>
  <c r="BP47" i="1"/>
  <c r="BI47" i="1"/>
  <c r="BJ47" i="1" s="1"/>
  <c r="BH47" i="1"/>
  <c r="BA47" i="1"/>
  <c r="AZ47" i="1"/>
  <c r="AS47" i="1"/>
  <c r="AU47" i="1" s="1"/>
  <c r="AV47" i="1" s="1"/>
  <c r="AR47" i="1"/>
  <c r="AK47" i="1"/>
  <c r="AJ47" i="1"/>
  <c r="AC47" i="1"/>
  <c r="AD47" i="1" s="1"/>
  <c r="AB47" i="1"/>
  <c r="M47" i="1"/>
  <c r="O47" i="1" s="1"/>
  <c r="P47" i="1" s="1"/>
  <c r="L47" i="1"/>
  <c r="F47" i="1"/>
  <c r="E47" i="1"/>
  <c r="D47" i="1"/>
  <c r="BQ46" i="1"/>
  <c r="BP46" i="1"/>
  <c r="BI46" i="1"/>
  <c r="BH46" i="1"/>
  <c r="BH59" i="1" s="1"/>
  <c r="BA46" i="1"/>
  <c r="AZ46" i="1"/>
  <c r="AS46" i="1"/>
  <c r="AR46" i="1"/>
  <c r="AU46" i="1" s="1"/>
  <c r="AV46" i="1" s="1"/>
  <c r="AK46" i="1"/>
  <c r="AJ46" i="1"/>
  <c r="AL46" i="1" s="1"/>
  <c r="AC46" i="1"/>
  <c r="AB46" i="1"/>
  <c r="AB59" i="1" s="1"/>
  <c r="M46" i="1"/>
  <c r="O46" i="1" s="1"/>
  <c r="P46" i="1" s="1"/>
  <c r="L46" i="1"/>
  <c r="E46" i="1"/>
  <c r="D46" i="1"/>
  <c r="BW45" i="1"/>
  <c r="BO45" i="1"/>
  <c r="BG45" i="1"/>
  <c r="AY45" i="1"/>
  <c r="AQ45" i="1"/>
  <c r="AI45" i="1"/>
  <c r="AA45" i="1"/>
  <c r="K45" i="1"/>
  <c r="C45" i="1"/>
  <c r="AT40" i="1"/>
  <c r="AT41" i="1" s="1"/>
  <c r="BQ39" i="1"/>
  <c r="BS39" i="1" s="1"/>
  <c r="BT39" i="1" s="1"/>
  <c r="BP39" i="1"/>
  <c r="BI39" i="1"/>
  <c r="BK39" i="1" s="1"/>
  <c r="BL39" i="1" s="1"/>
  <c r="BH39" i="1"/>
  <c r="BA39" i="1"/>
  <c r="AZ39" i="1"/>
  <c r="AS39" i="1"/>
  <c r="AR39" i="1"/>
  <c r="AU39" i="1" s="1"/>
  <c r="AV39" i="1" s="1"/>
  <c r="AK39" i="1"/>
  <c r="AJ39" i="1"/>
  <c r="AC39" i="1"/>
  <c r="AB39" i="1"/>
  <c r="M39" i="1"/>
  <c r="L39" i="1"/>
  <c r="N39" i="1" s="1"/>
  <c r="E39" i="1"/>
  <c r="D39" i="1"/>
  <c r="BQ38" i="1"/>
  <c r="BP38" i="1"/>
  <c r="BR38" i="1" s="1"/>
  <c r="BI38" i="1"/>
  <c r="BH38" i="1"/>
  <c r="BA38" i="1"/>
  <c r="AZ38" i="1"/>
  <c r="BB38" i="1" s="1"/>
  <c r="AS38" i="1"/>
  <c r="AR38" i="1"/>
  <c r="AT38" i="1" s="1"/>
  <c r="AK38" i="1"/>
  <c r="AJ38" i="1"/>
  <c r="AC38" i="1"/>
  <c r="AB38" i="1"/>
  <c r="AD38" i="1" s="1"/>
  <c r="M38" i="1"/>
  <c r="L38" i="1"/>
  <c r="N38" i="1" s="1"/>
  <c r="E38" i="1"/>
  <c r="D38" i="1"/>
  <c r="F38" i="1" s="1"/>
  <c r="BQ37" i="1"/>
  <c r="BP37" i="1"/>
  <c r="BI37" i="1"/>
  <c r="BH37" i="1"/>
  <c r="BA37" i="1"/>
  <c r="AZ37" i="1"/>
  <c r="AS37" i="1"/>
  <c r="AR37" i="1"/>
  <c r="AT37" i="1" s="1"/>
  <c r="AK37" i="1"/>
  <c r="AJ37" i="1"/>
  <c r="AC37" i="1"/>
  <c r="AB37" i="1"/>
  <c r="M37" i="1"/>
  <c r="L37" i="1"/>
  <c r="N37" i="1" s="1"/>
  <c r="E37" i="1"/>
  <c r="G37" i="1" s="1"/>
  <c r="H37" i="1" s="1"/>
  <c r="D37" i="1"/>
  <c r="BQ36" i="1"/>
  <c r="BP36" i="1"/>
  <c r="BI36" i="1"/>
  <c r="BK36" i="1" s="1"/>
  <c r="BL36" i="1" s="1"/>
  <c r="BH36" i="1"/>
  <c r="BA36" i="1"/>
  <c r="AZ36" i="1"/>
  <c r="BB36" i="1" s="1"/>
  <c r="AS36" i="1"/>
  <c r="AR36" i="1"/>
  <c r="AT36" i="1" s="1"/>
  <c r="AK36" i="1"/>
  <c r="AJ36" i="1"/>
  <c r="AC36" i="1"/>
  <c r="AB36" i="1"/>
  <c r="M36" i="1"/>
  <c r="L36" i="1"/>
  <c r="N36" i="1" s="1"/>
  <c r="E36" i="1"/>
  <c r="D36" i="1"/>
  <c r="BQ35" i="1"/>
  <c r="BP35" i="1"/>
  <c r="BI35" i="1"/>
  <c r="BH35" i="1"/>
  <c r="BA35" i="1"/>
  <c r="AZ35" i="1"/>
  <c r="AS35" i="1"/>
  <c r="AR35" i="1"/>
  <c r="AT35" i="1" s="1"/>
  <c r="AK35" i="1"/>
  <c r="AM35" i="1" s="1"/>
  <c r="AN35" i="1" s="1"/>
  <c r="AJ35" i="1"/>
  <c r="AC35" i="1"/>
  <c r="AB35" i="1"/>
  <c r="M35" i="1"/>
  <c r="L35" i="1"/>
  <c r="E35" i="1"/>
  <c r="G35" i="1" s="1"/>
  <c r="H35" i="1" s="1"/>
  <c r="D35" i="1"/>
  <c r="BQ34" i="1"/>
  <c r="BP34" i="1"/>
  <c r="BI34" i="1"/>
  <c r="BJ34" i="1" s="1"/>
  <c r="BH34" i="1"/>
  <c r="BA34" i="1"/>
  <c r="AZ34" i="1"/>
  <c r="AS34" i="1"/>
  <c r="AR34" i="1"/>
  <c r="AK34" i="1"/>
  <c r="AJ34" i="1"/>
  <c r="AC34" i="1"/>
  <c r="AB34" i="1"/>
  <c r="M34" i="1"/>
  <c r="L34" i="1"/>
  <c r="E34" i="1"/>
  <c r="D34" i="1"/>
  <c r="BQ33" i="1"/>
  <c r="BS33" i="1" s="1"/>
  <c r="BT33" i="1" s="1"/>
  <c r="BP33" i="1"/>
  <c r="BI33" i="1"/>
  <c r="BK33" i="1" s="1"/>
  <c r="BL33" i="1" s="1"/>
  <c r="BH33" i="1"/>
  <c r="BA33" i="1"/>
  <c r="AZ33" i="1"/>
  <c r="AS33" i="1"/>
  <c r="AR33" i="1"/>
  <c r="AK33" i="1"/>
  <c r="AM33" i="1" s="1"/>
  <c r="AN33" i="1" s="1"/>
  <c r="AJ33" i="1"/>
  <c r="AC33" i="1"/>
  <c r="AB33" i="1"/>
  <c r="N33" i="1"/>
  <c r="M33" i="1"/>
  <c r="L33" i="1"/>
  <c r="O33" i="1" s="1"/>
  <c r="P33" i="1" s="1"/>
  <c r="E33" i="1"/>
  <c r="D33" i="1"/>
  <c r="BQ32" i="1"/>
  <c r="BP32" i="1"/>
  <c r="BI32" i="1"/>
  <c r="BH32" i="1"/>
  <c r="BA32" i="1"/>
  <c r="BC32" i="1" s="1"/>
  <c r="BD32" i="1" s="1"/>
  <c r="AZ32" i="1"/>
  <c r="AS32" i="1"/>
  <c r="AR32" i="1"/>
  <c r="AK32" i="1"/>
  <c r="AJ32" i="1"/>
  <c r="AC32" i="1"/>
  <c r="AD32" i="1" s="1"/>
  <c r="AB32" i="1"/>
  <c r="M32" i="1"/>
  <c r="L32" i="1"/>
  <c r="E32" i="1"/>
  <c r="D32" i="1"/>
  <c r="BQ31" i="1"/>
  <c r="BS31" i="1" s="1"/>
  <c r="BT31" i="1" s="1"/>
  <c r="BP31" i="1"/>
  <c r="BI31" i="1"/>
  <c r="BK31" i="1" s="1"/>
  <c r="BL31" i="1" s="1"/>
  <c r="BH31" i="1"/>
  <c r="BA31" i="1"/>
  <c r="AZ31" i="1"/>
  <c r="AT31" i="1"/>
  <c r="AS31" i="1"/>
  <c r="AR31" i="1"/>
  <c r="AU31" i="1" s="1"/>
  <c r="AV31" i="1" s="1"/>
  <c r="AK31" i="1"/>
  <c r="AJ31" i="1"/>
  <c r="AC31" i="1"/>
  <c r="AB31" i="1"/>
  <c r="M31" i="1"/>
  <c r="L31" i="1"/>
  <c r="O31" i="1" s="1"/>
  <c r="P31" i="1" s="1"/>
  <c r="E31" i="1"/>
  <c r="D31" i="1"/>
  <c r="BQ30" i="1"/>
  <c r="BP30" i="1"/>
  <c r="BI30" i="1"/>
  <c r="BH30" i="1"/>
  <c r="BA30" i="1"/>
  <c r="AZ30" i="1"/>
  <c r="BB30" i="1" s="1"/>
  <c r="AS30" i="1"/>
  <c r="AR30" i="1"/>
  <c r="AT30" i="1" s="1"/>
  <c r="AK30" i="1"/>
  <c r="AJ30" i="1"/>
  <c r="AC30" i="1"/>
  <c r="AB30" i="1"/>
  <c r="M30" i="1"/>
  <c r="L30" i="1"/>
  <c r="E30" i="1"/>
  <c r="D30" i="1"/>
  <c r="BQ29" i="1"/>
  <c r="BP29" i="1"/>
  <c r="BI29" i="1"/>
  <c r="BH29" i="1"/>
  <c r="BA29" i="1"/>
  <c r="AZ29" i="1"/>
  <c r="AS29" i="1"/>
  <c r="AR29" i="1"/>
  <c r="AK29" i="1"/>
  <c r="AJ29" i="1"/>
  <c r="AC29" i="1"/>
  <c r="AB29" i="1"/>
  <c r="M29" i="1"/>
  <c r="L29" i="1"/>
  <c r="E29" i="1"/>
  <c r="G29" i="1" s="1"/>
  <c r="H29" i="1" s="1"/>
  <c r="D29" i="1"/>
  <c r="BQ28" i="1"/>
  <c r="BP28" i="1"/>
  <c r="BI28" i="1"/>
  <c r="BH28" i="1"/>
  <c r="BC28" i="1"/>
  <c r="BD28" i="1" s="1"/>
  <c r="BA28" i="1"/>
  <c r="AZ28" i="1"/>
  <c r="BB28" i="1" s="1"/>
  <c r="AS28" i="1"/>
  <c r="AR28" i="1"/>
  <c r="AT28" i="1" s="1"/>
  <c r="AK28" i="1"/>
  <c r="AJ28" i="1"/>
  <c r="AC28" i="1"/>
  <c r="AB28" i="1"/>
  <c r="M28" i="1"/>
  <c r="L28" i="1"/>
  <c r="N28" i="1" s="1"/>
  <c r="E28" i="1"/>
  <c r="D28" i="1"/>
  <c r="BX28" i="1" s="1"/>
  <c r="BQ27" i="1"/>
  <c r="BP27" i="1"/>
  <c r="BI27" i="1"/>
  <c r="BH27" i="1"/>
  <c r="BA27" i="1"/>
  <c r="AZ27" i="1"/>
  <c r="AS27" i="1"/>
  <c r="AR27" i="1"/>
  <c r="AK27" i="1"/>
  <c r="AM27" i="1" s="1"/>
  <c r="AN27" i="1" s="1"/>
  <c r="AJ27" i="1"/>
  <c r="AC27" i="1"/>
  <c r="AB27" i="1"/>
  <c r="M27" i="1"/>
  <c r="M40" i="1" s="1"/>
  <c r="L27" i="1"/>
  <c r="E27" i="1"/>
  <c r="G27" i="1" s="1"/>
  <c r="H27" i="1" s="1"/>
  <c r="D27" i="1"/>
  <c r="BW26" i="1"/>
  <c r="BO26" i="1"/>
  <c r="BG26" i="1"/>
  <c r="AY26" i="1"/>
  <c r="AQ26" i="1"/>
  <c r="AI26" i="1"/>
  <c r="AA26" i="1"/>
  <c r="K26" i="1"/>
  <c r="C26" i="1"/>
  <c r="AT21" i="1"/>
  <c r="AT22" i="1" s="1"/>
  <c r="BR20" i="1"/>
  <c r="BQ20" i="1"/>
  <c r="BQ115" i="1" s="1"/>
  <c r="BP20" i="1"/>
  <c r="BP115" i="1" s="1"/>
  <c r="BR115" i="1" s="1"/>
  <c r="BI20" i="1"/>
  <c r="BH20" i="1"/>
  <c r="BA20" i="1"/>
  <c r="AZ20" i="1"/>
  <c r="AS20" i="1"/>
  <c r="AR20" i="1"/>
  <c r="AR115" i="1" s="1"/>
  <c r="AK20" i="1"/>
  <c r="AK115" i="1" s="1"/>
  <c r="AJ20" i="1"/>
  <c r="AJ115" i="1" s="1"/>
  <c r="AC20" i="1"/>
  <c r="AB20" i="1"/>
  <c r="M20" i="1"/>
  <c r="L20" i="1"/>
  <c r="L115" i="1" s="1"/>
  <c r="F20" i="1"/>
  <c r="E20" i="1"/>
  <c r="D20" i="1"/>
  <c r="D115" i="1" s="1"/>
  <c r="BQ19" i="1"/>
  <c r="BP19" i="1"/>
  <c r="BI19" i="1"/>
  <c r="BH19" i="1"/>
  <c r="BH114" i="1" s="1"/>
  <c r="BA19" i="1"/>
  <c r="AZ19" i="1"/>
  <c r="AZ114" i="1" s="1"/>
  <c r="AS19" i="1"/>
  <c r="AR19" i="1"/>
  <c r="AU19" i="1" s="1"/>
  <c r="AV19" i="1" s="1"/>
  <c r="AK19" i="1"/>
  <c r="AJ19" i="1"/>
  <c r="AC19" i="1"/>
  <c r="AB19" i="1"/>
  <c r="AB114" i="1" s="1"/>
  <c r="T114" i="1"/>
  <c r="M19" i="1"/>
  <c r="M114" i="1" s="1"/>
  <c r="L19" i="1"/>
  <c r="E19" i="1"/>
  <c r="D19" i="1"/>
  <c r="BQ18" i="1"/>
  <c r="BQ113" i="1" s="1"/>
  <c r="BP18" i="1"/>
  <c r="BP113" i="1" s="1"/>
  <c r="BI18" i="1"/>
  <c r="BI113" i="1" s="1"/>
  <c r="BH18" i="1"/>
  <c r="BK18" i="1" s="1"/>
  <c r="BL18" i="1" s="1"/>
  <c r="BA18" i="1"/>
  <c r="AZ18" i="1"/>
  <c r="AS18" i="1"/>
  <c r="AR18" i="1"/>
  <c r="AT18" i="1" s="1"/>
  <c r="AK18" i="1"/>
  <c r="AJ18" i="1"/>
  <c r="AC18" i="1"/>
  <c r="AC113" i="1" s="1"/>
  <c r="AB18" i="1"/>
  <c r="AE18" i="1" s="1"/>
  <c r="AF18" i="1" s="1"/>
  <c r="M18" i="1"/>
  <c r="L18" i="1"/>
  <c r="L113" i="1" s="1"/>
  <c r="E18" i="1"/>
  <c r="D18" i="1"/>
  <c r="D113" i="1" s="1"/>
  <c r="BQ17" i="1"/>
  <c r="BP17" i="1"/>
  <c r="BI17" i="1"/>
  <c r="BH17" i="1"/>
  <c r="BH112" i="1" s="1"/>
  <c r="BA17" i="1"/>
  <c r="AZ17" i="1"/>
  <c r="AZ112" i="1" s="1"/>
  <c r="AS17" i="1"/>
  <c r="AU17" i="1" s="1"/>
  <c r="AV17" i="1" s="1"/>
  <c r="AR17" i="1"/>
  <c r="AK17" i="1"/>
  <c r="AJ17" i="1"/>
  <c r="AC17" i="1"/>
  <c r="AB17" i="1"/>
  <c r="AB112" i="1" s="1"/>
  <c r="U112" i="1"/>
  <c r="T112" i="1"/>
  <c r="O17" i="1"/>
  <c r="P17" i="1" s="1"/>
  <c r="M17" i="1"/>
  <c r="M112" i="1" s="1"/>
  <c r="L17" i="1"/>
  <c r="E17" i="1"/>
  <c r="D17" i="1"/>
  <c r="F17" i="1" s="1"/>
  <c r="BQ16" i="1"/>
  <c r="BP16" i="1"/>
  <c r="BP111" i="1" s="1"/>
  <c r="BI16" i="1"/>
  <c r="BH16" i="1"/>
  <c r="BA16" i="1"/>
  <c r="AZ16" i="1"/>
  <c r="AS16" i="1"/>
  <c r="AS111" i="1" s="1"/>
  <c r="AR16" i="1"/>
  <c r="AK16" i="1"/>
  <c r="AK111" i="1" s="1"/>
  <c r="AJ16" i="1"/>
  <c r="AJ111" i="1" s="1"/>
  <c r="AC16" i="1"/>
  <c r="AE16" i="1" s="1"/>
  <c r="AF16" i="1" s="1"/>
  <c r="AB16" i="1"/>
  <c r="M16" i="1"/>
  <c r="M111" i="1" s="1"/>
  <c r="L16" i="1"/>
  <c r="L111" i="1" s="1"/>
  <c r="E16" i="1"/>
  <c r="D16" i="1"/>
  <c r="BQ15" i="1"/>
  <c r="BS15" i="1" s="1"/>
  <c r="BT15" i="1" s="1"/>
  <c r="BP15" i="1"/>
  <c r="BP110" i="1" s="1"/>
  <c r="BI15" i="1"/>
  <c r="BI110" i="1" s="1"/>
  <c r="BH15" i="1"/>
  <c r="BA15" i="1"/>
  <c r="AZ15" i="1"/>
  <c r="AZ110" i="1" s="1"/>
  <c r="AS15" i="1"/>
  <c r="AS110" i="1" s="1"/>
  <c r="AR15" i="1"/>
  <c r="AK15" i="1"/>
  <c r="AJ15" i="1"/>
  <c r="AJ110" i="1" s="1"/>
  <c r="AC15" i="1"/>
  <c r="AC110" i="1" s="1"/>
  <c r="AB15" i="1"/>
  <c r="T110" i="1"/>
  <c r="M15" i="1"/>
  <c r="L15" i="1"/>
  <c r="N15" i="1" s="1"/>
  <c r="E15" i="1"/>
  <c r="E110" i="1" s="1"/>
  <c r="D15" i="1"/>
  <c r="BQ14" i="1"/>
  <c r="BQ109" i="1" s="1"/>
  <c r="BP14" i="1"/>
  <c r="BI14" i="1"/>
  <c r="BI109" i="1" s="1"/>
  <c r="BH14" i="1"/>
  <c r="BH109" i="1" s="1"/>
  <c r="BA14" i="1"/>
  <c r="BA109" i="1" s="1"/>
  <c r="AZ14" i="1"/>
  <c r="AZ109" i="1" s="1"/>
  <c r="AS14" i="1"/>
  <c r="AS109" i="1" s="1"/>
  <c r="AR14" i="1"/>
  <c r="AR109" i="1" s="1"/>
  <c r="AT109" i="1" s="1"/>
  <c r="AK14" i="1"/>
  <c r="AK109" i="1" s="1"/>
  <c r="AJ14" i="1"/>
  <c r="AJ109" i="1" s="1"/>
  <c r="AC14" i="1"/>
  <c r="AB14" i="1"/>
  <c r="AB109" i="1" s="1"/>
  <c r="U109" i="1"/>
  <c r="T109" i="1"/>
  <c r="M14" i="1"/>
  <c r="M109" i="1" s="1"/>
  <c r="L14" i="1"/>
  <c r="L109" i="1" s="1"/>
  <c r="E14" i="1"/>
  <c r="E109" i="1" s="1"/>
  <c r="D14" i="1"/>
  <c r="D109" i="1" s="1"/>
  <c r="BQ13" i="1"/>
  <c r="BQ108" i="1" s="1"/>
  <c r="BS108" i="1" s="1"/>
  <c r="BT108" i="1" s="1"/>
  <c r="BP13" i="1"/>
  <c r="BP108" i="1" s="1"/>
  <c r="BJ13" i="1"/>
  <c r="BI13" i="1"/>
  <c r="BI108" i="1" s="1"/>
  <c r="BH13" i="1"/>
  <c r="BH108" i="1" s="1"/>
  <c r="BJ108" i="1" s="1"/>
  <c r="BA13" i="1"/>
  <c r="BA108" i="1" s="1"/>
  <c r="AZ13" i="1"/>
  <c r="AS13" i="1"/>
  <c r="AS108" i="1" s="1"/>
  <c r="AR13" i="1"/>
  <c r="AR108" i="1" s="1"/>
  <c r="AK13" i="1"/>
  <c r="AK108" i="1" s="1"/>
  <c r="AJ13" i="1"/>
  <c r="AJ108" i="1" s="1"/>
  <c r="AC13" i="1"/>
  <c r="AC108" i="1" s="1"/>
  <c r="AB13" i="1"/>
  <c r="AB108" i="1" s="1"/>
  <c r="AD108" i="1" s="1"/>
  <c r="U108" i="1"/>
  <c r="T108" i="1"/>
  <c r="M13" i="1"/>
  <c r="L13" i="1"/>
  <c r="L108" i="1" s="1"/>
  <c r="E13" i="1"/>
  <c r="E108" i="1" s="1"/>
  <c r="D13" i="1"/>
  <c r="D108" i="1" s="1"/>
  <c r="BQ12" i="1"/>
  <c r="BQ107" i="1" s="1"/>
  <c r="BP12" i="1"/>
  <c r="BI12" i="1"/>
  <c r="BI107" i="1" s="1"/>
  <c r="BH12" i="1"/>
  <c r="BH107" i="1" s="1"/>
  <c r="BA12" i="1"/>
  <c r="BA107" i="1" s="1"/>
  <c r="AZ12" i="1"/>
  <c r="AZ107" i="1" s="1"/>
  <c r="AS12" i="1"/>
  <c r="AS107" i="1" s="1"/>
  <c r="AR12" i="1"/>
  <c r="AR107" i="1" s="1"/>
  <c r="AT107" i="1" s="1"/>
  <c r="AK12" i="1"/>
  <c r="AK107" i="1" s="1"/>
  <c r="AJ12" i="1"/>
  <c r="AJ107" i="1" s="1"/>
  <c r="AC12" i="1"/>
  <c r="AB12" i="1"/>
  <c r="AB107" i="1" s="1"/>
  <c r="U107" i="1"/>
  <c r="T107" i="1"/>
  <c r="M12" i="1"/>
  <c r="M107" i="1" s="1"/>
  <c r="L12" i="1"/>
  <c r="L107" i="1" s="1"/>
  <c r="E12" i="1"/>
  <c r="E107" i="1" s="1"/>
  <c r="D12" i="1"/>
  <c r="D107" i="1" s="1"/>
  <c r="BQ11" i="1"/>
  <c r="BQ106" i="1" s="1"/>
  <c r="BS106" i="1" s="1"/>
  <c r="BT106" i="1" s="1"/>
  <c r="BP11" i="1"/>
  <c r="BP106" i="1" s="1"/>
  <c r="BI11" i="1"/>
  <c r="BI106" i="1" s="1"/>
  <c r="BH11" i="1"/>
  <c r="BH106" i="1" s="1"/>
  <c r="BA11" i="1"/>
  <c r="BA106" i="1" s="1"/>
  <c r="AZ11" i="1"/>
  <c r="AS11" i="1"/>
  <c r="AS106" i="1" s="1"/>
  <c r="AR11" i="1"/>
  <c r="AR106" i="1" s="1"/>
  <c r="AK11" i="1"/>
  <c r="AK106" i="1" s="1"/>
  <c r="AM106" i="1" s="1"/>
  <c r="AN106" i="1" s="1"/>
  <c r="AJ11" i="1"/>
  <c r="AJ106" i="1" s="1"/>
  <c r="AC11" i="1"/>
  <c r="AC106" i="1" s="1"/>
  <c r="AB11" i="1"/>
  <c r="AB106" i="1" s="1"/>
  <c r="T106" i="1"/>
  <c r="M11" i="1"/>
  <c r="L11" i="1"/>
  <c r="L106" i="1" s="1"/>
  <c r="E11" i="1"/>
  <c r="E106" i="1" s="1"/>
  <c r="D11" i="1"/>
  <c r="D106" i="1" s="1"/>
  <c r="BQ10" i="1"/>
  <c r="BQ105" i="1" s="1"/>
  <c r="BP10" i="1"/>
  <c r="BS10" i="1" s="1"/>
  <c r="BT10" i="1" s="1"/>
  <c r="BI10" i="1"/>
  <c r="BI105" i="1" s="1"/>
  <c r="BH10" i="1"/>
  <c r="BH105" i="1" s="1"/>
  <c r="BJ105" i="1" s="1"/>
  <c r="BA10" i="1"/>
  <c r="BA105" i="1" s="1"/>
  <c r="AZ10" i="1"/>
  <c r="AZ105" i="1" s="1"/>
  <c r="AS10" i="1"/>
  <c r="AS105" i="1" s="1"/>
  <c r="AR10" i="1"/>
  <c r="AR105" i="1" s="1"/>
  <c r="AK10" i="1"/>
  <c r="AK105" i="1" s="1"/>
  <c r="AJ10" i="1"/>
  <c r="AJ105" i="1" s="1"/>
  <c r="AC10" i="1"/>
  <c r="AB10" i="1"/>
  <c r="AB105" i="1" s="1"/>
  <c r="U105" i="1"/>
  <c r="M10" i="1"/>
  <c r="M105" i="1" s="1"/>
  <c r="L10" i="1"/>
  <c r="L105" i="1" s="1"/>
  <c r="N105" i="1" s="1"/>
  <c r="E10" i="1"/>
  <c r="E105" i="1" s="1"/>
  <c r="D10" i="1"/>
  <c r="D105" i="1" s="1"/>
  <c r="BQ9" i="1"/>
  <c r="BQ104" i="1" s="1"/>
  <c r="BP9" i="1"/>
  <c r="BP104" i="1" s="1"/>
  <c r="BI9" i="1"/>
  <c r="BI104" i="1" s="1"/>
  <c r="BH9" i="1"/>
  <c r="BH104" i="1" s="1"/>
  <c r="BJ104" i="1" s="1"/>
  <c r="BA9" i="1"/>
  <c r="BA104" i="1" s="1"/>
  <c r="AZ9" i="1"/>
  <c r="AS9" i="1"/>
  <c r="AR9" i="1"/>
  <c r="AR104" i="1" s="1"/>
  <c r="AK9" i="1"/>
  <c r="AK104" i="1" s="1"/>
  <c r="AJ9" i="1"/>
  <c r="AJ104" i="1" s="1"/>
  <c r="AC9" i="1"/>
  <c r="AC104" i="1" s="1"/>
  <c r="AB9" i="1"/>
  <c r="AB104" i="1" s="1"/>
  <c r="U104" i="1"/>
  <c r="T104" i="1"/>
  <c r="M9" i="1"/>
  <c r="L9" i="1"/>
  <c r="L104" i="1" s="1"/>
  <c r="E9" i="1"/>
  <c r="E104" i="1" s="1"/>
  <c r="D9" i="1"/>
  <c r="D104" i="1" s="1"/>
  <c r="BQ8" i="1"/>
  <c r="BS8" i="1" s="1"/>
  <c r="BT8" i="1" s="1"/>
  <c r="BP8" i="1"/>
  <c r="BI8" i="1"/>
  <c r="BI103" i="1" s="1"/>
  <c r="BH8" i="1"/>
  <c r="BA8" i="1"/>
  <c r="AZ8" i="1"/>
  <c r="AS8" i="1"/>
  <c r="AR8" i="1"/>
  <c r="AK8" i="1"/>
  <c r="AM8" i="1" s="1"/>
  <c r="AN8" i="1" s="1"/>
  <c r="AJ8" i="1"/>
  <c r="AJ103" i="1" s="1"/>
  <c r="AC8" i="1"/>
  <c r="AC21" i="1" s="1"/>
  <c r="AB8" i="1"/>
  <c r="M8" i="1"/>
  <c r="L8" i="1"/>
  <c r="E8" i="1"/>
  <c r="G8" i="1" s="1"/>
  <c r="H8" i="1" s="1"/>
  <c r="D8" i="1"/>
  <c r="D103" i="1" s="1"/>
  <c r="D2" i="1"/>
  <c r="N10" i="1" l="1"/>
  <c r="BX36" i="1"/>
  <c r="BC36" i="1"/>
  <c r="BD36" i="1" s="1"/>
  <c r="AT39" i="1"/>
  <c r="O54" i="1"/>
  <c r="P54" i="1" s="1"/>
  <c r="O56" i="1"/>
  <c r="P56" i="1" s="1"/>
  <c r="G58" i="1"/>
  <c r="H58" i="1" s="1"/>
  <c r="G66" i="1"/>
  <c r="H66" i="1" s="1"/>
  <c r="O67" i="1"/>
  <c r="P67" i="1" s="1"/>
  <c r="AM67" i="1"/>
  <c r="AN67" i="1" s="1"/>
  <c r="F68" i="1"/>
  <c r="N68" i="1"/>
  <c r="F70" i="1"/>
  <c r="AL70" i="1"/>
  <c r="AM71" i="1"/>
  <c r="AN71" i="1" s="1"/>
  <c r="O74" i="1"/>
  <c r="P74" i="1" s="1"/>
  <c r="AM74" i="1"/>
  <c r="AN74" i="1" s="1"/>
  <c r="BB85" i="1"/>
  <c r="BR85" i="1"/>
  <c r="AL86" i="1"/>
  <c r="BR86" i="1"/>
  <c r="BJ88" i="1"/>
  <c r="V89" i="1"/>
  <c r="BB90" i="1"/>
  <c r="BR90" i="1"/>
  <c r="BJ91" i="1"/>
  <c r="F92" i="1"/>
  <c r="AM92" i="1"/>
  <c r="AN92" i="1" s="1"/>
  <c r="BB92" i="1"/>
  <c r="AD93" i="1"/>
  <c r="AT8" i="1"/>
  <c r="AD9" i="1"/>
  <c r="N107" i="1"/>
  <c r="AM107" i="1"/>
  <c r="AN107" i="1" s="1"/>
  <c r="BC107" i="1"/>
  <c r="BD107" i="1" s="1"/>
  <c r="N14" i="1"/>
  <c r="AU15" i="1"/>
  <c r="AV15" i="1" s="1"/>
  <c r="BB17" i="1"/>
  <c r="O19" i="1"/>
  <c r="P19" i="1" s="1"/>
  <c r="AL20" i="1"/>
  <c r="AU27" i="1"/>
  <c r="AV27" i="1" s="1"/>
  <c r="BS27" i="1"/>
  <c r="BT27" i="1" s="1"/>
  <c r="O29" i="1"/>
  <c r="P29" i="1" s="1"/>
  <c r="BK29" i="1"/>
  <c r="BL29" i="1" s="1"/>
  <c r="BJ30" i="1"/>
  <c r="G31" i="1"/>
  <c r="H31" i="1" s="1"/>
  <c r="BX32" i="1"/>
  <c r="AT32" i="1"/>
  <c r="N34" i="1"/>
  <c r="BB34" i="1"/>
  <c r="O35" i="1"/>
  <c r="P35" i="1" s="1"/>
  <c r="BK35" i="1"/>
  <c r="BL35" i="1" s="1"/>
  <c r="AE36" i="1"/>
  <c r="AF36" i="1" s="1"/>
  <c r="BJ36" i="1"/>
  <c r="AM37" i="1"/>
  <c r="AN37" i="1" s="1"/>
  <c r="BS37" i="1"/>
  <c r="BT37" i="1" s="1"/>
  <c r="AM39" i="1"/>
  <c r="AN39" i="1" s="1"/>
  <c r="BA59" i="1"/>
  <c r="AL47" i="1"/>
  <c r="AE48" i="1"/>
  <c r="AF48" i="1" s="1"/>
  <c r="AT48" i="1"/>
  <c r="BK48" i="1"/>
  <c r="BL48" i="1" s="1"/>
  <c r="G49" i="1"/>
  <c r="H49" i="1" s="1"/>
  <c r="AT49" i="1"/>
  <c r="BK49" i="1"/>
  <c r="BL49" i="1" s="1"/>
  <c r="BC50" i="1"/>
  <c r="BD50" i="1" s="1"/>
  <c r="O51" i="1"/>
  <c r="P51" i="1" s="1"/>
  <c r="BB52" i="1"/>
  <c r="BS54" i="1"/>
  <c r="BT54" i="1" s="1"/>
  <c r="AD56" i="1"/>
  <c r="BS56" i="1"/>
  <c r="BT56" i="1" s="1"/>
  <c r="BC57" i="1"/>
  <c r="BD57" i="1" s="1"/>
  <c r="AU58" i="1"/>
  <c r="AV58" i="1" s="1"/>
  <c r="BK58" i="1"/>
  <c r="BL58" i="1" s="1"/>
  <c r="AC78" i="1"/>
  <c r="AL66" i="1"/>
  <c r="AT68" i="1"/>
  <c r="AU69" i="1"/>
  <c r="AV69" i="1" s="1"/>
  <c r="F71" i="1"/>
  <c r="O72" i="1"/>
  <c r="P72" i="1" s="1"/>
  <c r="AU73" i="1"/>
  <c r="AV73" i="1" s="1"/>
  <c r="BX74" i="1"/>
  <c r="F77" i="1"/>
  <c r="AL58" i="1"/>
  <c r="G72" i="1"/>
  <c r="H72" i="1" s="1"/>
  <c r="N73" i="1"/>
  <c r="AL73" i="1"/>
  <c r="G74" i="1"/>
  <c r="H74" i="1" s="1"/>
  <c r="N76" i="1"/>
  <c r="AU76" i="1"/>
  <c r="AV76" i="1" s="1"/>
  <c r="AT77" i="1"/>
  <c r="BS78" i="1"/>
  <c r="BT78" i="1" s="1"/>
  <c r="AL84" i="1"/>
  <c r="N86" i="1"/>
  <c r="AT86" i="1"/>
  <c r="AD87" i="1"/>
  <c r="O88" i="1"/>
  <c r="P88" i="1" s="1"/>
  <c r="BC89" i="1"/>
  <c r="BD89" i="1" s="1"/>
  <c r="BS89" i="1"/>
  <c r="BT89" i="1" s="1"/>
  <c r="BY90" i="1"/>
  <c r="BK93" i="1"/>
  <c r="BL93" i="1" s="1"/>
  <c r="G94" i="1"/>
  <c r="H94" i="1" s="1"/>
  <c r="BC95" i="1"/>
  <c r="BD95" i="1" s="1"/>
  <c r="F96" i="1"/>
  <c r="N8" i="1"/>
  <c r="AD104" i="1"/>
  <c r="AM104" i="1"/>
  <c r="AN104" i="1" s="1"/>
  <c r="BS104" i="1"/>
  <c r="BT104" i="1" s="1"/>
  <c r="AD106" i="1"/>
  <c r="BJ106" i="1"/>
  <c r="N12" i="1"/>
  <c r="AM108" i="1"/>
  <c r="AN108" i="1" s="1"/>
  <c r="N109" i="1"/>
  <c r="AM109" i="1"/>
  <c r="AN109" i="1" s="1"/>
  <c r="BC109" i="1"/>
  <c r="BD109" i="1" s="1"/>
  <c r="BK16" i="1"/>
  <c r="BL16" i="1" s="1"/>
  <c r="BC19" i="1"/>
  <c r="BD19" i="1" s="1"/>
  <c r="AL115" i="1"/>
  <c r="AT27" i="1"/>
  <c r="BI40" i="1"/>
  <c r="AD28" i="1"/>
  <c r="N29" i="1"/>
  <c r="AM29" i="1"/>
  <c r="AN29" i="1" s="1"/>
  <c r="BS29" i="1"/>
  <c r="BT29" i="1" s="1"/>
  <c r="AM31" i="1"/>
  <c r="AN31" i="1" s="1"/>
  <c r="N32" i="1"/>
  <c r="BB32" i="1"/>
  <c r="G33" i="1"/>
  <c r="H33" i="1" s="1"/>
  <c r="AU33" i="1"/>
  <c r="AV33" i="1" s="1"/>
  <c r="AT34" i="1"/>
  <c r="AU35" i="1"/>
  <c r="AV35" i="1" s="1"/>
  <c r="BS35" i="1"/>
  <c r="BT35" i="1" s="1"/>
  <c r="BR36" i="1"/>
  <c r="BK37" i="1"/>
  <c r="BL37" i="1" s="1"/>
  <c r="AE38" i="1"/>
  <c r="AF38" i="1" s="1"/>
  <c r="BK38" i="1"/>
  <c r="BL38" i="1" s="1"/>
  <c r="G39" i="1"/>
  <c r="H39" i="1" s="1"/>
  <c r="L59" i="1"/>
  <c r="N48" i="1"/>
  <c r="AL49" i="1"/>
  <c r="O50" i="1"/>
  <c r="P50" i="1" s="1"/>
  <c r="AD51" i="1"/>
  <c r="AU51" i="1"/>
  <c r="AV51" i="1" s="1"/>
  <c r="BJ51" i="1"/>
  <c r="AM53" i="1"/>
  <c r="AN53" i="1" s="1"/>
  <c r="AD54" i="1"/>
  <c r="G55" i="1"/>
  <c r="H55" i="1" s="1"/>
  <c r="BC55" i="1"/>
  <c r="BD55" i="1" s="1"/>
  <c r="BJ56" i="1"/>
  <c r="W85" i="1"/>
  <c r="X85" i="1" s="1"/>
  <c r="BK85" i="1"/>
  <c r="BL85" i="1" s="1"/>
  <c r="G87" i="1"/>
  <c r="H87" i="1" s="1"/>
  <c r="BJ87" i="1"/>
  <c r="BC88" i="1"/>
  <c r="BD88" i="1" s="1"/>
  <c r="AE89" i="1"/>
  <c r="AF89" i="1" s="1"/>
  <c r="AT89" i="1"/>
  <c r="AL90" i="1"/>
  <c r="BC91" i="1"/>
  <c r="BD91" i="1" s="1"/>
  <c r="AE92" i="1"/>
  <c r="AF92" i="1" s="1"/>
  <c r="BR93" i="1"/>
  <c r="O95" i="1"/>
  <c r="P95" i="1" s="1"/>
  <c r="BS95" i="1"/>
  <c r="BT95" i="1" s="1"/>
  <c r="G96" i="1"/>
  <c r="H96" i="1" s="1"/>
  <c r="W96" i="1"/>
  <c r="X96" i="1" s="1"/>
  <c r="BC96" i="1"/>
  <c r="BD96" i="1" s="1"/>
  <c r="AM10" i="1"/>
  <c r="AN10" i="1" s="1"/>
  <c r="BB8" i="1"/>
  <c r="W104" i="1"/>
  <c r="X104" i="1" s="1"/>
  <c r="AT105" i="1"/>
  <c r="BC105" i="1"/>
  <c r="BD105" i="1" s="1"/>
  <c r="AT106" i="1"/>
  <c r="BC11" i="1"/>
  <c r="BD11" i="1" s="1"/>
  <c r="G12" i="1"/>
  <c r="H12" i="1" s="1"/>
  <c r="BJ107" i="1"/>
  <c r="BS12" i="1"/>
  <c r="BT12" i="1" s="1"/>
  <c r="AT108" i="1"/>
  <c r="BC13" i="1"/>
  <c r="BD13" i="1" s="1"/>
  <c r="G14" i="1"/>
  <c r="H14" i="1" s="1"/>
  <c r="BJ109" i="1"/>
  <c r="BS14" i="1"/>
  <c r="BT14" i="1" s="1"/>
  <c r="O111" i="1"/>
  <c r="P111" i="1" s="1"/>
  <c r="AL111" i="1"/>
  <c r="BB16" i="1"/>
  <c r="G18" i="1"/>
  <c r="H18" i="1" s="1"/>
  <c r="F18" i="1"/>
  <c r="O27" i="1"/>
  <c r="P27" i="1" s="1"/>
  <c r="N27" i="1"/>
  <c r="BJ9" i="1"/>
  <c r="AD11" i="1"/>
  <c r="AT12" i="1"/>
  <c r="AD13" i="1"/>
  <c r="AT14" i="1"/>
  <c r="N30" i="1"/>
  <c r="BX30" i="1"/>
  <c r="O8" i="1"/>
  <c r="P8" i="1" s="1"/>
  <c r="AU8" i="1"/>
  <c r="AV8" i="1" s="1"/>
  <c r="BC9" i="1"/>
  <c r="BD9" i="1" s="1"/>
  <c r="G10" i="1"/>
  <c r="H10" i="1" s="1"/>
  <c r="AM105" i="1"/>
  <c r="AN105" i="1" s="1"/>
  <c r="AT10" i="1"/>
  <c r="AM12" i="1"/>
  <c r="AN12" i="1" s="1"/>
  <c r="AM14" i="1"/>
  <c r="AN14" i="1" s="1"/>
  <c r="BQ111" i="1"/>
  <c r="BR16" i="1"/>
  <c r="AC115" i="1"/>
  <c r="AE20" i="1"/>
  <c r="AF20" i="1" s="1"/>
  <c r="BJ11" i="1"/>
  <c r="AK113" i="1"/>
  <c r="AL18" i="1"/>
  <c r="BI115" i="1"/>
  <c r="BK20" i="1"/>
  <c r="BL20" i="1" s="1"/>
  <c r="AU29" i="1"/>
  <c r="AV29" i="1" s="1"/>
  <c r="AT29" i="1"/>
  <c r="BX34" i="1"/>
  <c r="BX38" i="1"/>
  <c r="E40" i="1"/>
  <c r="BC17" i="1"/>
  <c r="BD17" i="1" s="1"/>
  <c r="BR113" i="1"/>
  <c r="G20" i="1"/>
  <c r="H20" i="1" s="1"/>
  <c r="D40" i="1"/>
  <c r="AZ40" i="1"/>
  <c r="BP40" i="1"/>
  <c r="AU28" i="1"/>
  <c r="AV28" i="1" s="1"/>
  <c r="BK28" i="1"/>
  <c r="BL28" i="1" s="1"/>
  <c r="AL29" i="1"/>
  <c r="BJ29" i="1"/>
  <c r="AE30" i="1"/>
  <c r="AF30" i="1" s="1"/>
  <c r="F31" i="1"/>
  <c r="AD31" i="1"/>
  <c r="BR31" i="1"/>
  <c r="AU32" i="1"/>
  <c r="AV32" i="1" s="1"/>
  <c r="BK32" i="1"/>
  <c r="BL32" i="1" s="1"/>
  <c r="AL33" i="1"/>
  <c r="BJ33" i="1"/>
  <c r="AE34" i="1"/>
  <c r="AF34" i="1" s="1"/>
  <c r="F35" i="1"/>
  <c r="AD35" i="1"/>
  <c r="BR35" i="1"/>
  <c r="AD36" i="1"/>
  <c r="AU36" i="1"/>
  <c r="AV36" i="1" s="1"/>
  <c r="BS36" i="1"/>
  <c r="BT36" i="1" s="1"/>
  <c r="AL37" i="1"/>
  <c r="AU37" i="1"/>
  <c r="AV37" i="1" s="1"/>
  <c r="BJ37" i="1"/>
  <c r="BJ38" i="1"/>
  <c r="F39" i="1"/>
  <c r="O39" i="1"/>
  <c r="P39" i="1" s="1"/>
  <c r="AD39" i="1"/>
  <c r="BR39" i="1"/>
  <c r="BB46" i="1"/>
  <c r="BQ59" i="1"/>
  <c r="AM47" i="1"/>
  <c r="AN47" i="1" s="1"/>
  <c r="BK47" i="1"/>
  <c r="BL47" i="1" s="1"/>
  <c r="O48" i="1"/>
  <c r="P48" i="1" s="1"/>
  <c r="BC48" i="1"/>
  <c r="BD48" i="1" s="1"/>
  <c r="F49" i="1"/>
  <c r="AU49" i="1"/>
  <c r="AV49" i="1" s="1"/>
  <c r="BJ49" i="1"/>
  <c r="BR49" i="1"/>
  <c r="N50" i="1"/>
  <c r="BK50" i="1"/>
  <c r="BL50" i="1" s="1"/>
  <c r="G51" i="1"/>
  <c r="H51" i="1" s="1"/>
  <c r="AE51" i="1"/>
  <c r="AF51" i="1" s="1"/>
  <c r="AT51" i="1"/>
  <c r="BS51" i="1"/>
  <c r="BT51" i="1" s="1"/>
  <c r="AU52" i="1"/>
  <c r="AV52" i="1" s="1"/>
  <c r="BJ52" i="1"/>
  <c r="O53" i="1"/>
  <c r="P53" i="1" s="1"/>
  <c r="AD53" i="1"/>
  <c r="BC53" i="1"/>
  <c r="BD53" i="1" s="1"/>
  <c r="BJ54" i="1"/>
  <c r="BJ58" i="1"/>
  <c r="AL68" i="1"/>
  <c r="AM68" i="1"/>
  <c r="AN68" i="1" s="1"/>
  <c r="AC40" i="1"/>
  <c r="BC30" i="1"/>
  <c r="BD30" i="1" s="1"/>
  <c r="N31" i="1"/>
  <c r="AT33" i="1"/>
  <c r="BC34" i="1"/>
  <c r="BD34" i="1" s="1"/>
  <c r="N35" i="1"/>
  <c r="BC38" i="1"/>
  <c r="BD38" i="1" s="1"/>
  <c r="BX47" i="1"/>
  <c r="F51" i="1"/>
  <c r="BY69" i="1"/>
  <c r="BZ69" i="1" s="1"/>
  <c r="G69" i="1"/>
  <c r="H69" i="1" s="1"/>
  <c r="BY16" i="1"/>
  <c r="BR111" i="1"/>
  <c r="V112" i="1"/>
  <c r="BR18" i="1"/>
  <c r="BB19" i="1"/>
  <c r="AJ40" i="1"/>
  <c r="AS40" i="1"/>
  <c r="AE28" i="1"/>
  <c r="AF28" i="1" s="1"/>
  <c r="BJ28" i="1"/>
  <c r="F29" i="1"/>
  <c r="AD29" i="1"/>
  <c r="BR29" i="1"/>
  <c r="AD30" i="1"/>
  <c r="AU30" i="1"/>
  <c r="AV30" i="1" s="1"/>
  <c r="BK30" i="1"/>
  <c r="BL30" i="1" s="1"/>
  <c r="AL31" i="1"/>
  <c r="BJ31" i="1"/>
  <c r="AE32" i="1"/>
  <c r="AF32" i="1" s="1"/>
  <c r="BJ32" i="1"/>
  <c r="F33" i="1"/>
  <c r="AD33" i="1"/>
  <c r="BR33" i="1"/>
  <c r="AD34" i="1"/>
  <c r="AU34" i="1"/>
  <c r="AV34" i="1" s="1"/>
  <c r="BK34" i="1"/>
  <c r="BL34" i="1" s="1"/>
  <c r="AL35" i="1"/>
  <c r="BJ35" i="1"/>
  <c r="AM36" i="1"/>
  <c r="AN36" i="1" s="1"/>
  <c r="F37" i="1"/>
  <c r="O37" i="1"/>
  <c r="P37" i="1" s="1"/>
  <c r="AD37" i="1"/>
  <c r="BR37" i="1"/>
  <c r="AU38" i="1"/>
  <c r="AV38" i="1" s="1"/>
  <c r="BS38" i="1"/>
  <c r="BT38" i="1" s="1"/>
  <c r="AL39" i="1"/>
  <c r="BJ39" i="1"/>
  <c r="AK59" i="1"/>
  <c r="BK46" i="1"/>
  <c r="BL46" i="1" s="1"/>
  <c r="G47" i="1"/>
  <c r="H47" i="1" s="1"/>
  <c r="AE47" i="1"/>
  <c r="AF47" i="1" s="1"/>
  <c r="AT47" i="1"/>
  <c r="BS47" i="1"/>
  <c r="BT47" i="1" s="1"/>
  <c r="AU48" i="1"/>
  <c r="AV48" i="1" s="1"/>
  <c r="BJ48" i="1"/>
  <c r="BX49" i="1"/>
  <c r="O49" i="1"/>
  <c r="P49" i="1" s="1"/>
  <c r="AD49" i="1"/>
  <c r="AE50" i="1"/>
  <c r="AF50" i="1" s="1"/>
  <c r="AT50" i="1"/>
  <c r="AM51" i="1"/>
  <c r="AN51" i="1" s="1"/>
  <c r="BK51" i="1"/>
  <c r="BL51" i="1" s="1"/>
  <c r="O52" i="1"/>
  <c r="P52" i="1" s="1"/>
  <c r="BC52" i="1"/>
  <c r="BD52" i="1" s="1"/>
  <c r="AU53" i="1"/>
  <c r="AV53" i="1" s="1"/>
  <c r="BK53" i="1"/>
  <c r="BL53" i="1" s="1"/>
  <c r="BX54" i="1"/>
  <c r="BK56" i="1"/>
  <c r="BL56" i="1" s="1"/>
  <c r="BR58" i="1"/>
  <c r="AM65" i="1"/>
  <c r="AN65" i="1" s="1"/>
  <c r="AK78" i="1"/>
  <c r="F67" i="1"/>
  <c r="AL67" i="1"/>
  <c r="N69" i="1"/>
  <c r="AJ78" i="1"/>
  <c r="AL78" i="1" s="1"/>
  <c r="AL79" i="1" s="1"/>
  <c r="AR78" i="1"/>
  <c r="AD67" i="1"/>
  <c r="G71" i="1"/>
  <c r="H71" i="1" s="1"/>
  <c r="G73" i="1"/>
  <c r="H73" i="1" s="1"/>
  <c r="AM75" i="1"/>
  <c r="AN75" i="1" s="1"/>
  <c r="AM77" i="1"/>
  <c r="AN77" i="1" s="1"/>
  <c r="BI97" i="1"/>
  <c r="AL85" i="1"/>
  <c r="BJ85" i="1"/>
  <c r="AD86" i="1"/>
  <c r="BJ86" i="1"/>
  <c r="V87" i="1"/>
  <c r="AT87" i="1"/>
  <c r="BB89" i="1"/>
  <c r="O90" i="1"/>
  <c r="P90" i="1" s="1"/>
  <c r="AE90" i="1"/>
  <c r="AF90" i="1" s="1"/>
  <c r="N91" i="1"/>
  <c r="BJ92" i="1"/>
  <c r="W94" i="1"/>
  <c r="X94" i="1" s="1"/>
  <c r="AE96" i="1"/>
  <c r="AF96" i="1" s="1"/>
  <c r="BY84" i="1"/>
  <c r="O55" i="1"/>
  <c r="P55" i="1" s="1"/>
  <c r="AM55" i="1"/>
  <c r="AN55" i="1" s="1"/>
  <c r="BK55" i="1"/>
  <c r="BL55" i="1" s="1"/>
  <c r="O57" i="1"/>
  <c r="P57" i="1" s="1"/>
  <c r="AM57" i="1"/>
  <c r="AN57" i="1" s="1"/>
  <c r="BK57" i="1"/>
  <c r="BL57" i="1" s="1"/>
  <c r="BX58" i="1"/>
  <c r="AM58" i="1"/>
  <c r="AN58" i="1" s="1"/>
  <c r="D78" i="1"/>
  <c r="L78" i="1"/>
  <c r="AE65" i="1"/>
  <c r="AF65" i="1" s="1"/>
  <c r="AL65" i="1"/>
  <c r="AD66" i="1"/>
  <c r="AU68" i="1"/>
  <c r="AV68" i="1" s="1"/>
  <c r="F69" i="1"/>
  <c r="BY71" i="1"/>
  <c r="O71" i="1"/>
  <c r="P71" i="1" s="1"/>
  <c r="BY73" i="1"/>
  <c r="BZ73" i="1" s="1"/>
  <c r="O73" i="1"/>
  <c r="P73" i="1" s="1"/>
  <c r="AU75" i="1"/>
  <c r="AV75" i="1" s="1"/>
  <c r="AU77" i="1"/>
  <c r="AV77" i="1" s="1"/>
  <c r="AC97" i="1"/>
  <c r="AE97" i="1" s="1"/>
  <c r="AF97" i="1" s="1"/>
  <c r="O85" i="1"/>
  <c r="P85" i="1" s="1"/>
  <c r="BC85" i="1"/>
  <c r="BD85" i="1" s="1"/>
  <c r="N87" i="1"/>
  <c r="BB87" i="1"/>
  <c r="G89" i="1"/>
  <c r="H89" i="1" s="1"/>
  <c r="AU89" i="1"/>
  <c r="AV89" i="1" s="1"/>
  <c r="BJ89" i="1"/>
  <c r="BR89" i="1"/>
  <c r="AD91" i="1"/>
  <c r="BS91" i="1"/>
  <c r="BT91" i="1" s="1"/>
  <c r="O92" i="1"/>
  <c r="P92" i="1" s="1"/>
  <c r="N93" i="1"/>
  <c r="AL93" i="1"/>
  <c r="BB93" i="1"/>
  <c r="BB94" i="1"/>
  <c r="AL95" i="1"/>
  <c r="BB95" i="1"/>
  <c r="AD55" i="1"/>
  <c r="BR55" i="1"/>
  <c r="AD57" i="1"/>
  <c r="BB57" i="1"/>
  <c r="BR57" i="1"/>
  <c r="E78" i="1"/>
  <c r="G78" i="1" s="1"/>
  <c r="H78" i="1" s="1"/>
  <c r="AU70" i="1"/>
  <c r="AV70" i="1" s="1"/>
  <c r="AU72" i="1"/>
  <c r="AV72" i="1" s="1"/>
  <c r="F73" i="1"/>
  <c r="BY75" i="1"/>
  <c r="O75" i="1"/>
  <c r="P75" i="1" s="1"/>
  <c r="BY77" i="1"/>
  <c r="BZ77" i="1" s="1"/>
  <c r="O77" i="1"/>
  <c r="P77" i="1" s="1"/>
  <c r="BK78" i="1"/>
  <c r="BL78" i="1" s="1"/>
  <c r="E97" i="1"/>
  <c r="AE84" i="1"/>
  <c r="AF84" i="1" s="1"/>
  <c r="AE85" i="1"/>
  <c r="AF85" i="1" s="1"/>
  <c r="AT85" i="1"/>
  <c r="BC86" i="1"/>
  <c r="BD86" i="1" s="1"/>
  <c r="AL88" i="1"/>
  <c r="BR88" i="1"/>
  <c r="N89" i="1"/>
  <c r="BC90" i="1"/>
  <c r="BD90" i="1" s="1"/>
  <c r="AU91" i="1"/>
  <c r="AV91" i="1" s="1"/>
  <c r="AL92" i="1"/>
  <c r="AL94" i="1"/>
  <c r="AL96" i="1"/>
  <c r="W107" i="1"/>
  <c r="X107" i="1" s="1"/>
  <c r="W108" i="1"/>
  <c r="X108" i="1" s="1"/>
  <c r="W109" i="1"/>
  <c r="X109" i="1" s="1"/>
  <c r="U103" i="1"/>
  <c r="BA103" i="1"/>
  <c r="BA21" i="1"/>
  <c r="T111" i="1"/>
  <c r="AM28" i="1"/>
  <c r="AN28" i="1" s="1"/>
  <c r="AL28" i="1"/>
  <c r="BC33" i="1"/>
  <c r="BD33" i="1" s="1"/>
  <c r="BB33" i="1"/>
  <c r="AM38" i="1"/>
  <c r="AN38" i="1" s="1"/>
  <c r="AL38" i="1"/>
  <c r="BS46" i="1"/>
  <c r="BT46" i="1" s="1"/>
  <c r="BP59" i="1"/>
  <c r="BR59" i="1" s="1"/>
  <c r="BR60" i="1" s="1"/>
  <c r="BR46" i="1"/>
  <c r="BS48" i="1"/>
  <c r="BT48" i="1" s="1"/>
  <c r="BR48" i="1"/>
  <c r="BS50" i="1"/>
  <c r="BT50" i="1" s="1"/>
  <c r="BR50" i="1"/>
  <c r="BS52" i="1"/>
  <c r="BT52" i="1" s="1"/>
  <c r="BR52" i="1"/>
  <c r="AT56" i="1"/>
  <c r="AU56" i="1"/>
  <c r="AV56" i="1" s="1"/>
  <c r="AC103" i="1"/>
  <c r="BP103" i="1"/>
  <c r="F9" i="1"/>
  <c r="M104" i="1"/>
  <c r="O104" i="1" s="1"/>
  <c r="P104" i="1" s="1"/>
  <c r="V104" i="1"/>
  <c r="AE9" i="1"/>
  <c r="AF9" i="1" s="1"/>
  <c r="AL9" i="1"/>
  <c r="AS104" i="1"/>
  <c r="AU104" i="1" s="1"/>
  <c r="AV104" i="1" s="1"/>
  <c r="AZ104" i="1"/>
  <c r="BB104" i="1" s="1"/>
  <c r="BK9" i="1"/>
  <c r="BL9" i="1" s="1"/>
  <c r="BR9" i="1"/>
  <c r="BY9" i="1"/>
  <c r="F105" i="1"/>
  <c r="O10" i="1"/>
  <c r="P10" i="1" s="1"/>
  <c r="AC105" i="1"/>
  <c r="AE105" i="1" s="1"/>
  <c r="AF105" i="1" s="1"/>
  <c r="AL105" i="1"/>
  <c r="AU10" i="1"/>
  <c r="AV10" i="1" s="1"/>
  <c r="BB10" i="1"/>
  <c r="BK105" i="1"/>
  <c r="BL105" i="1" s="1"/>
  <c r="BP105" i="1"/>
  <c r="BR105" i="1" s="1"/>
  <c r="F11" i="1"/>
  <c r="M106" i="1"/>
  <c r="O106" i="1" s="1"/>
  <c r="P106" i="1" s="1"/>
  <c r="AE11" i="1"/>
  <c r="AF11" i="1" s="1"/>
  <c r="AL11" i="1"/>
  <c r="AU106" i="1"/>
  <c r="AV106" i="1" s="1"/>
  <c r="AZ106" i="1"/>
  <c r="BB106" i="1" s="1"/>
  <c r="BK11" i="1"/>
  <c r="BL11" i="1" s="1"/>
  <c r="BR11" i="1"/>
  <c r="BY11" i="1"/>
  <c r="F107" i="1"/>
  <c r="O12" i="1"/>
  <c r="P12" i="1" s="1"/>
  <c r="AC107" i="1"/>
  <c r="AE107" i="1" s="1"/>
  <c r="AF107" i="1" s="1"/>
  <c r="AL107" i="1"/>
  <c r="AU12" i="1"/>
  <c r="AV12" i="1" s="1"/>
  <c r="BB12" i="1"/>
  <c r="BK107" i="1"/>
  <c r="BL107" i="1" s="1"/>
  <c r="BP107" i="1"/>
  <c r="BR107" i="1" s="1"/>
  <c r="F13" i="1"/>
  <c r="M108" i="1"/>
  <c r="O108" i="1" s="1"/>
  <c r="P108" i="1" s="1"/>
  <c r="V108" i="1"/>
  <c r="AE13" i="1"/>
  <c r="AF13" i="1" s="1"/>
  <c r="AL13" i="1"/>
  <c r="AU108" i="1"/>
  <c r="AV108" i="1" s="1"/>
  <c r="AZ108" i="1"/>
  <c r="BB108" i="1" s="1"/>
  <c r="BK13" i="1"/>
  <c r="BL13" i="1" s="1"/>
  <c r="BR13" i="1"/>
  <c r="BY13" i="1"/>
  <c r="F109" i="1"/>
  <c r="O14" i="1"/>
  <c r="P14" i="1" s="1"/>
  <c r="AC109" i="1"/>
  <c r="AE109" i="1" s="1"/>
  <c r="AF109" i="1" s="1"/>
  <c r="AL109" i="1"/>
  <c r="AU14" i="1"/>
  <c r="AV14" i="1" s="1"/>
  <c r="BB14" i="1"/>
  <c r="BK109" i="1"/>
  <c r="BL109" i="1" s="1"/>
  <c r="BP109" i="1"/>
  <c r="BR109" i="1" s="1"/>
  <c r="F15" i="1"/>
  <c r="M110" i="1"/>
  <c r="U110" i="1"/>
  <c r="W110" i="1" s="1"/>
  <c r="X110" i="1" s="1"/>
  <c r="BH110" i="1"/>
  <c r="BJ110" i="1" s="1"/>
  <c r="BJ15" i="1"/>
  <c r="D111" i="1"/>
  <c r="BX16" i="1"/>
  <c r="BZ16" i="1" s="1"/>
  <c r="N111" i="1"/>
  <c r="AC111" i="1"/>
  <c r="AD16" i="1"/>
  <c r="AL16" i="1"/>
  <c r="AU16" i="1"/>
  <c r="AV16" i="1" s="1"/>
  <c r="BI112" i="1"/>
  <c r="BK112" i="1" s="1"/>
  <c r="BL112" i="1" s="1"/>
  <c r="BK17" i="1"/>
  <c r="BL17" i="1" s="1"/>
  <c r="AS113" i="1"/>
  <c r="AU18" i="1"/>
  <c r="AV18" i="1" s="1"/>
  <c r="BI114" i="1"/>
  <c r="BK114" i="1" s="1"/>
  <c r="BL114" i="1" s="1"/>
  <c r="BK19" i="1"/>
  <c r="BL19" i="1" s="1"/>
  <c r="AS115" i="1"/>
  <c r="AU115" i="1" s="1"/>
  <c r="AV115" i="1" s="1"/>
  <c r="AU20" i="1"/>
  <c r="AV20" i="1" s="1"/>
  <c r="AT20" i="1"/>
  <c r="AJ21" i="1"/>
  <c r="BH40" i="1"/>
  <c r="BJ40" i="1" s="1"/>
  <c r="BJ41" i="1" s="1"/>
  <c r="BJ27" i="1"/>
  <c r="G28" i="1"/>
  <c r="H28" i="1" s="1"/>
  <c r="BY28" i="1"/>
  <c r="CA28" i="1" s="1"/>
  <c r="CB28" i="1" s="1"/>
  <c r="F28" i="1"/>
  <c r="G30" i="1"/>
  <c r="H30" i="1" s="1"/>
  <c r="BY30" i="1"/>
  <c r="CA30" i="1" s="1"/>
  <c r="CB30" i="1" s="1"/>
  <c r="F30" i="1"/>
  <c r="G32" i="1"/>
  <c r="H32" i="1" s="1"/>
  <c r="BY32" i="1"/>
  <c r="CA32" i="1" s="1"/>
  <c r="CB32" i="1" s="1"/>
  <c r="F32" i="1"/>
  <c r="G34" i="1"/>
  <c r="H34" i="1" s="1"/>
  <c r="BY34" i="1"/>
  <c r="CA34" i="1" s="1"/>
  <c r="CB34" i="1" s="1"/>
  <c r="F34" i="1"/>
  <c r="G36" i="1"/>
  <c r="H36" i="1" s="1"/>
  <c r="BY36" i="1"/>
  <c r="CA36" i="1" s="1"/>
  <c r="CB36" i="1" s="1"/>
  <c r="F36" i="1"/>
  <c r="BX37" i="1"/>
  <c r="G38" i="1"/>
  <c r="H38" i="1" s="1"/>
  <c r="BY38" i="1"/>
  <c r="CA38" i="1" s="1"/>
  <c r="CB38" i="1" s="1"/>
  <c r="BX39" i="1"/>
  <c r="L40" i="1"/>
  <c r="N40" i="1" s="1"/>
  <c r="N41" i="1" s="1"/>
  <c r="AK40" i="1"/>
  <c r="AM40" i="1" s="1"/>
  <c r="AN40" i="1" s="1"/>
  <c r="BY47" i="1"/>
  <c r="CA47" i="1" s="1"/>
  <c r="CB47" i="1" s="1"/>
  <c r="AM48" i="1"/>
  <c r="AN48" i="1" s="1"/>
  <c r="AL48" i="1"/>
  <c r="BY49" i="1"/>
  <c r="CA49" i="1" s="1"/>
  <c r="CB49" i="1" s="1"/>
  <c r="AM50" i="1"/>
  <c r="AN50" i="1" s="1"/>
  <c r="AL50" i="1"/>
  <c r="BY51" i="1"/>
  <c r="CA51" i="1" s="1"/>
  <c r="CB51" i="1" s="1"/>
  <c r="AM52" i="1"/>
  <c r="AN52" i="1" s="1"/>
  <c r="AL52" i="1"/>
  <c r="G54" i="1"/>
  <c r="H54" i="1" s="1"/>
  <c r="BY54" i="1"/>
  <c r="CA54" i="1" s="1"/>
  <c r="CB54" i="1" s="1"/>
  <c r="AT54" i="1"/>
  <c r="AU54" i="1"/>
  <c r="AV54" i="1" s="1"/>
  <c r="AU57" i="1"/>
  <c r="AV57" i="1" s="1"/>
  <c r="AT57" i="1"/>
  <c r="BY57" i="1"/>
  <c r="BI59" i="1"/>
  <c r="BK59" i="1" s="1"/>
  <c r="BL59" i="1" s="1"/>
  <c r="AS78" i="1"/>
  <c r="AU78" i="1" s="1"/>
  <c r="AV78" i="1" s="1"/>
  <c r="AU65" i="1"/>
  <c r="AV65" i="1" s="1"/>
  <c r="AT65" i="1"/>
  <c r="BX66" i="1"/>
  <c r="AE75" i="1"/>
  <c r="AF75" i="1" s="1"/>
  <c r="AD75" i="1"/>
  <c r="BX75" i="1"/>
  <c r="BZ75" i="1" s="1"/>
  <c r="G85" i="1"/>
  <c r="H85" i="1" s="1"/>
  <c r="F85" i="1"/>
  <c r="BX85" i="1"/>
  <c r="AB103" i="1"/>
  <c r="AB21" i="1"/>
  <c r="AD21" i="1" s="1"/>
  <c r="AD22" i="1" s="1"/>
  <c r="BY104" i="1"/>
  <c r="G104" i="1"/>
  <c r="H104" i="1" s="1"/>
  <c r="BX11" i="1"/>
  <c r="AD107" i="1"/>
  <c r="AB110" i="1"/>
  <c r="AD110" i="1" s="1"/>
  <c r="AD15" i="1"/>
  <c r="D114" i="1"/>
  <c r="G19" i="1"/>
  <c r="H19" i="1" s="1"/>
  <c r="F19" i="1"/>
  <c r="BX19" i="1"/>
  <c r="BA40" i="1"/>
  <c r="BC40" i="1" s="1"/>
  <c r="BD40" i="1" s="1"/>
  <c r="BC27" i="1"/>
  <c r="BD27" i="1" s="1"/>
  <c r="BB27" i="1"/>
  <c r="BC29" i="1"/>
  <c r="BD29" i="1" s="1"/>
  <c r="BB29" i="1"/>
  <c r="BC31" i="1"/>
  <c r="BD31" i="1" s="1"/>
  <c r="BB31" i="1"/>
  <c r="BZ32" i="1"/>
  <c r="BC35" i="1"/>
  <c r="BD35" i="1" s="1"/>
  <c r="BB35" i="1"/>
  <c r="AC59" i="1"/>
  <c r="AE59" i="1" s="1"/>
  <c r="AF59" i="1" s="1"/>
  <c r="AE46" i="1"/>
  <c r="AF46" i="1" s="1"/>
  <c r="AD46" i="1"/>
  <c r="BZ47" i="1"/>
  <c r="BZ49" i="1"/>
  <c r="BC49" i="1"/>
  <c r="BD49" i="1" s="1"/>
  <c r="BB49" i="1"/>
  <c r="V79" i="1"/>
  <c r="BX65" i="1"/>
  <c r="AU66" i="1"/>
  <c r="AV66" i="1" s="1"/>
  <c r="AT66" i="1"/>
  <c r="E103" i="1"/>
  <c r="E21" i="1"/>
  <c r="AK103" i="1"/>
  <c r="AL103" i="1" s="1"/>
  <c r="AK21" i="1"/>
  <c r="AM21" i="1" s="1"/>
  <c r="AN21" i="1" s="1"/>
  <c r="BY105" i="1"/>
  <c r="G105" i="1"/>
  <c r="H105" i="1" s="1"/>
  <c r="BS105" i="1"/>
  <c r="BT105" i="1" s="1"/>
  <c r="N11" i="1"/>
  <c r="U106" i="1"/>
  <c r="W106" i="1" s="1"/>
  <c r="X106" i="1" s="1"/>
  <c r="AT11" i="1"/>
  <c r="BS11" i="1"/>
  <c r="BT11" i="1" s="1"/>
  <c r="AD12" i="1"/>
  <c r="BC12" i="1"/>
  <c r="BD12" i="1" s="1"/>
  <c r="BJ12" i="1"/>
  <c r="BS107" i="1"/>
  <c r="BT107" i="1" s="1"/>
  <c r="BX12" i="1"/>
  <c r="G13" i="1"/>
  <c r="H13" i="1" s="1"/>
  <c r="N13" i="1"/>
  <c r="AM13" i="1"/>
  <c r="AN13" i="1" s="1"/>
  <c r="AT13" i="1"/>
  <c r="BC108" i="1"/>
  <c r="BD108" i="1" s="1"/>
  <c r="BS13" i="1"/>
  <c r="BT13" i="1" s="1"/>
  <c r="BY109" i="1"/>
  <c r="G109" i="1"/>
  <c r="H109" i="1" s="1"/>
  <c r="AD14" i="1"/>
  <c r="BC14" i="1"/>
  <c r="BD14" i="1" s="1"/>
  <c r="BJ14" i="1"/>
  <c r="BS109" i="1"/>
  <c r="BT109" i="1" s="1"/>
  <c r="BX14" i="1"/>
  <c r="G15" i="1"/>
  <c r="H15" i="1" s="1"/>
  <c r="AE15" i="1"/>
  <c r="AF15" i="1" s="1"/>
  <c r="AL15" i="1"/>
  <c r="BA110" i="1"/>
  <c r="BC110" i="1" s="1"/>
  <c r="BD110" i="1" s="1"/>
  <c r="BC15" i="1"/>
  <c r="BD15" i="1" s="1"/>
  <c r="BK110" i="1"/>
  <c r="BL110" i="1" s="1"/>
  <c r="BY15" i="1"/>
  <c r="E111" i="1"/>
  <c r="G16" i="1"/>
  <c r="H16" i="1" s="1"/>
  <c r="AZ111" i="1"/>
  <c r="BC16" i="1"/>
  <c r="BD16" i="1" s="1"/>
  <c r="AC112" i="1"/>
  <c r="AE112" i="1" s="1"/>
  <c r="AF112" i="1" s="1"/>
  <c r="AE17" i="1"/>
  <c r="AF17" i="1" s="1"/>
  <c r="BP112" i="1"/>
  <c r="BS17" i="1"/>
  <c r="BT17" i="1" s="1"/>
  <c r="BR17" i="1"/>
  <c r="M113" i="1"/>
  <c r="O113" i="1" s="1"/>
  <c r="P113" i="1" s="1"/>
  <c r="O18" i="1"/>
  <c r="P18" i="1" s="1"/>
  <c r="AZ113" i="1"/>
  <c r="BC18" i="1"/>
  <c r="BD18" i="1" s="1"/>
  <c r="BB18" i="1"/>
  <c r="AC114" i="1"/>
  <c r="AE114" i="1" s="1"/>
  <c r="AF114" i="1" s="1"/>
  <c r="AE19" i="1"/>
  <c r="AF19" i="1" s="1"/>
  <c r="BP114" i="1"/>
  <c r="BS19" i="1"/>
  <c r="BT19" i="1" s="1"/>
  <c r="BR19" i="1"/>
  <c r="M115" i="1"/>
  <c r="O115" i="1" s="1"/>
  <c r="P115" i="1" s="1"/>
  <c r="O20" i="1"/>
  <c r="P20" i="1" s="1"/>
  <c r="AZ115" i="1"/>
  <c r="BB20" i="1"/>
  <c r="BI21" i="1"/>
  <c r="F40" i="1"/>
  <c r="F41" i="1" s="1"/>
  <c r="O40" i="1"/>
  <c r="P40" i="1" s="1"/>
  <c r="AB40" i="1"/>
  <c r="AD40" i="1" s="1"/>
  <c r="AD41" i="1" s="1"/>
  <c r="AD27" i="1"/>
  <c r="BK40" i="1"/>
  <c r="BL40" i="1" s="1"/>
  <c r="AR40" i="1"/>
  <c r="AU40" i="1" s="1"/>
  <c r="AV40" i="1" s="1"/>
  <c r="D59" i="1"/>
  <c r="F46" i="1"/>
  <c r="BX46" i="1"/>
  <c r="BJ59" i="1"/>
  <c r="BJ60" i="1" s="1"/>
  <c r="G48" i="1"/>
  <c r="H48" i="1" s="1"/>
  <c r="F48" i="1"/>
  <c r="BX48" i="1"/>
  <c r="G50" i="1"/>
  <c r="H50" i="1" s="1"/>
  <c r="F50" i="1"/>
  <c r="BX50" i="1"/>
  <c r="G52" i="1"/>
  <c r="H52" i="1" s="1"/>
  <c r="F52" i="1"/>
  <c r="BX52" i="1"/>
  <c r="AU55" i="1"/>
  <c r="AV55" i="1" s="1"/>
  <c r="AT55" i="1"/>
  <c r="BY55" i="1"/>
  <c r="BC56" i="1"/>
  <c r="BD56" i="1" s="1"/>
  <c r="BB56" i="1"/>
  <c r="BB58" i="1"/>
  <c r="BC58" i="1"/>
  <c r="BD58" i="1" s="1"/>
  <c r="AJ59" i="1"/>
  <c r="AL59" i="1" s="1"/>
  <c r="AL60" i="1" s="1"/>
  <c r="AE71" i="1"/>
  <c r="AF71" i="1" s="1"/>
  <c r="AD71" i="1"/>
  <c r="BX71" i="1"/>
  <c r="BZ71" i="1" s="1"/>
  <c r="BH103" i="1"/>
  <c r="BH21" i="1"/>
  <c r="N104" i="1"/>
  <c r="AT104" i="1"/>
  <c r="BX9" i="1"/>
  <c r="BZ9" i="1" s="1"/>
  <c r="AD105" i="1"/>
  <c r="G106" i="1"/>
  <c r="H106" i="1" s="1"/>
  <c r="BY108" i="1"/>
  <c r="G108" i="1"/>
  <c r="H108" i="1" s="1"/>
  <c r="BX13" i="1"/>
  <c r="AD109" i="1"/>
  <c r="V110" i="1"/>
  <c r="D21" i="1"/>
  <c r="F21" i="1" s="1"/>
  <c r="F22" i="1" s="1"/>
  <c r="V41" i="1"/>
  <c r="BZ28" i="1"/>
  <c r="AM30" i="1"/>
  <c r="AN30" i="1" s="1"/>
  <c r="AL30" i="1"/>
  <c r="AM32" i="1"/>
  <c r="AN32" i="1" s="1"/>
  <c r="AL32" i="1"/>
  <c r="AM34" i="1"/>
  <c r="AN34" i="1" s="1"/>
  <c r="AL34" i="1"/>
  <c r="BC37" i="1"/>
  <c r="BD37" i="1" s="1"/>
  <c r="BB37" i="1"/>
  <c r="BC39" i="1"/>
  <c r="BD39" i="1" s="1"/>
  <c r="BB39" i="1"/>
  <c r="BC47" i="1"/>
  <c r="BD47" i="1" s="1"/>
  <c r="BB47" i="1"/>
  <c r="BC51" i="1"/>
  <c r="BD51" i="1" s="1"/>
  <c r="BB51" i="1"/>
  <c r="G56" i="1"/>
  <c r="H56" i="1" s="1"/>
  <c r="BY56" i="1"/>
  <c r="BX67" i="1"/>
  <c r="L103" i="1"/>
  <c r="L21" i="1"/>
  <c r="AD8" i="1"/>
  <c r="AR103" i="1"/>
  <c r="AR21" i="1"/>
  <c r="BC8" i="1"/>
  <c r="BD8" i="1" s="1"/>
  <c r="BJ8" i="1"/>
  <c r="BQ103" i="1"/>
  <c r="BQ21" i="1"/>
  <c r="BX8" i="1"/>
  <c r="G9" i="1"/>
  <c r="H9" i="1" s="1"/>
  <c r="N9" i="1"/>
  <c r="AM9" i="1"/>
  <c r="AN9" i="1" s="1"/>
  <c r="AT9" i="1"/>
  <c r="BC104" i="1"/>
  <c r="BD104" i="1" s="1"/>
  <c r="BS9" i="1"/>
  <c r="BT9" i="1" s="1"/>
  <c r="AD10" i="1"/>
  <c r="BC10" i="1"/>
  <c r="BD10" i="1" s="1"/>
  <c r="BJ10" i="1"/>
  <c r="BX10" i="1"/>
  <c r="G11" i="1"/>
  <c r="H11" i="1" s="1"/>
  <c r="AM11" i="1"/>
  <c r="AN11" i="1" s="1"/>
  <c r="BC106" i="1"/>
  <c r="BD106" i="1" s="1"/>
  <c r="G107" i="1"/>
  <c r="H107" i="1" s="1"/>
  <c r="BY107" i="1"/>
  <c r="F8" i="1"/>
  <c r="M103" i="1"/>
  <c r="M21" i="1"/>
  <c r="O21" i="1" s="1"/>
  <c r="P21" i="1" s="1"/>
  <c r="T103" i="1"/>
  <c r="AE8" i="1"/>
  <c r="AF8" i="1" s="1"/>
  <c r="AL8" i="1"/>
  <c r="AS103" i="1"/>
  <c r="AS21" i="1"/>
  <c r="AU21" i="1" s="1"/>
  <c r="AV21" i="1" s="1"/>
  <c r="AZ103" i="1"/>
  <c r="AZ21" i="1"/>
  <c r="BB21" i="1" s="1"/>
  <c r="BB22" i="1" s="1"/>
  <c r="BK8" i="1"/>
  <c r="BL8" i="1" s="1"/>
  <c r="BR8" i="1"/>
  <c r="BY8" i="1"/>
  <c r="BX104" i="1"/>
  <c r="F104" i="1"/>
  <c r="O9" i="1"/>
  <c r="P9" i="1" s="1"/>
  <c r="AE104" i="1"/>
  <c r="AF104" i="1" s="1"/>
  <c r="AL104" i="1"/>
  <c r="AU9" i="1"/>
  <c r="AV9" i="1" s="1"/>
  <c r="BB9" i="1"/>
  <c r="BK104" i="1"/>
  <c r="BL104" i="1" s="1"/>
  <c r="BR104" i="1"/>
  <c r="F10" i="1"/>
  <c r="O105" i="1"/>
  <c r="P105" i="1" s="1"/>
  <c r="T105" i="1"/>
  <c r="V105" i="1" s="1"/>
  <c r="AE10" i="1"/>
  <c r="AF10" i="1" s="1"/>
  <c r="AL10" i="1"/>
  <c r="AU105" i="1"/>
  <c r="AV105" i="1" s="1"/>
  <c r="BB105" i="1"/>
  <c r="BK10" i="1"/>
  <c r="BL10" i="1" s="1"/>
  <c r="BR10" i="1"/>
  <c r="BY10" i="1"/>
  <c r="F106" i="1"/>
  <c r="BX106" i="1"/>
  <c r="O11" i="1"/>
  <c r="P11" i="1" s="1"/>
  <c r="AE106" i="1"/>
  <c r="AF106" i="1" s="1"/>
  <c r="AL106" i="1"/>
  <c r="AU11" i="1"/>
  <c r="AV11" i="1" s="1"/>
  <c r="BB11" i="1"/>
  <c r="BK106" i="1"/>
  <c r="BL106" i="1" s="1"/>
  <c r="BR106" i="1"/>
  <c r="F12" i="1"/>
  <c r="O107" i="1"/>
  <c r="P107" i="1" s="1"/>
  <c r="V107" i="1"/>
  <c r="AE12" i="1"/>
  <c r="AF12" i="1" s="1"/>
  <c r="AL12" i="1"/>
  <c r="AU107" i="1"/>
  <c r="AV107" i="1" s="1"/>
  <c r="BB107" i="1"/>
  <c r="BK12" i="1"/>
  <c r="BL12" i="1" s="1"/>
  <c r="BR12" i="1"/>
  <c r="BY12" i="1"/>
  <c r="CA12" i="1" s="1"/>
  <c r="CB12" i="1" s="1"/>
  <c r="BX108" i="1"/>
  <c r="F108" i="1"/>
  <c r="O13" i="1"/>
  <c r="P13" i="1" s="1"/>
  <c r="AE108" i="1"/>
  <c r="AF108" i="1" s="1"/>
  <c r="AL108" i="1"/>
  <c r="AU13" i="1"/>
  <c r="AV13" i="1" s="1"/>
  <c r="BB13" i="1"/>
  <c r="BK108" i="1"/>
  <c r="BL108" i="1" s="1"/>
  <c r="BR108" i="1"/>
  <c r="F14" i="1"/>
  <c r="O109" i="1"/>
  <c r="P109" i="1" s="1"/>
  <c r="V109" i="1"/>
  <c r="AE14" i="1"/>
  <c r="AF14" i="1" s="1"/>
  <c r="AL14" i="1"/>
  <c r="AU109" i="1"/>
  <c r="AV109" i="1" s="1"/>
  <c r="BB109" i="1"/>
  <c r="BK14" i="1"/>
  <c r="BL14" i="1" s="1"/>
  <c r="BR14" i="1"/>
  <c r="BY14" i="1"/>
  <c r="CA14" i="1" s="1"/>
  <c r="CB14" i="1" s="1"/>
  <c r="D110" i="1"/>
  <c r="D116" i="1" s="1"/>
  <c r="BX15" i="1"/>
  <c r="O15" i="1"/>
  <c r="P15" i="1" s="1"/>
  <c r="AM15" i="1"/>
  <c r="AN15" i="1" s="1"/>
  <c r="AT15" i="1"/>
  <c r="BB15" i="1"/>
  <c r="BK15" i="1"/>
  <c r="BL15" i="1" s="1"/>
  <c r="BR15" i="1"/>
  <c r="F16" i="1"/>
  <c r="O16" i="1"/>
  <c r="P16" i="1" s="1"/>
  <c r="AT16" i="1"/>
  <c r="BI111" i="1"/>
  <c r="BJ16" i="1"/>
  <c r="D112" i="1"/>
  <c r="G17" i="1"/>
  <c r="H17" i="1" s="1"/>
  <c r="BX17" i="1"/>
  <c r="AJ112" i="1"/>
  <c r="AM17" i="1"/>
  <c r="AN17" i="1" s="1"/>
  <c r="AL17" i="1"/>
  <c r="T113" i="1"/>
  <c r="BY18" i="1"/>
  <c r="AJ114" i="1"/>
  <c r="AM19" i="1"/>
  <c r="AN19" i="1" s="1"/>
  <c r="AL19" i="1"/>
  <c r="T115" i="1"/>
  <c r="BX115" i="1" s="1"/>
  <c r="BY20" i="1"/>
  <c r="BP21" i="1"/>
  <c r="BR21" i="1" s="1"/>
  <c r="BR22" i="1" s="1"/>
  <c r="BY27" i="1"/>
  <c r="BB40" i="1"/>
  <c r="BB41" i="1" s="1"/>
  <c r="O28" i="1"/>
  <c r="P28" i="1" s="1"/>
  <c r="BS28" i="1"/>
  <c r="BT28" i="1" s="1"/>
  <c r="BR28" i="1"/>
  <c r="BY29" i="1"/>
  <c r="AE29" i="1"/>
  <c r="AF29" i="1" s="1"/>
  <c r="O30" i="1"/>
  <c r="P30" i="1" s="1"/>
  <c r="BS30" i="1"/>
  <c r="BT30" i="1" s="1"/>
  <c r="BR30" i="1"/>
  <c r="BY31" i="1"/>
  <c r="AE31" i="1"/>
  <c r="AF31" i="1" s="1"/>
  <c r="O32" i="1"/>
  <c r="P32" i="1" s="1"/>
  <c r="BS32" i="1"/>
  <c r="BT32" i="1" s="1"/>
  <c r="BR32" i="1"/>
  <c r="BY33" i="1"/>
  <c r="AE33" i="1"/>
  <c r="AF33" i="1" s="1"/>
  <c r="O34" i="1"/>
  <c r="P34" i="1" s="1"/>
  <c r="BS34" i="1"/>
  <c r="BT34" i="1" s="1"/>
  <c r="BR34" i="1"/>
  <c r="BY35" i="1"/>
  <c r="AE35" i="1"/>
  <c r="AF35" i="1" s="1"/>
  <c r="O36" i="1"/>
  <c r="P36" i="1" s="1"/>
  <c r="AL36" i="1"/>
  <c r="BY37" i="1"/>
  <c r="CA37" i="1" s="1"/>
  <c r="CB37" i="1" s="1"/>
  <c r="AE37" i="1"/>
  <c r="AF37" i="1" s="1"/>
  <c r="O38" i="1"/>
  <c r="P38" i="1" s="1"/>
  <c r="BY39" i="1"/>
  <c r="CA39" i="1" s="1"/>
  <c r="CB39" i="1" s="1"/>
  <c r="AE39" i="1"/>
  <c r="AF39" i="1" s="1"/>
  <c r="BQ40" i="1"/>
  <c r="BS40" i="1" s="1"/>
  <c r="BT40" i="1" s="1"/>
  <c r="AD59" i="1"/>
  <c r="AD60" i="1" s="1"/>
  <c r="N47" i="1"/>
  <c r="AD48" i="1"/>
  <c r="N49" i="1"/>
  <c r="AD50" i="1"/>
  <c r="N51" i="1"/>
  <c r="AD52" i="1"/>
  <c r="N53" i="1"/>
  <c r="BY53" i="1"/>
  <c r="BC54" i="1"/>
  <c r="BD54" i="1" s="1"/>
  <c r="BB54" i="1"/>
  <c r="BB55" i="1"/>
  <c r="BX56" i="1"/>
  <c r="BY58" i="1"/>
  <c r="CA58" i="1" s="1"/>
  <c r="CB58" i="1" s="1"/>
  <c r="AU67" i="1"/>
  <c r="AV67" i="1" s="1"/>
  <c r="AT67" i="1"/>
  <c r="L110" i="1"/>
  <c r="N110" i="1" s="1"/>
  <c r="AK110" i="1"/>
  <c r="AM110" i="1" s="1"/>
  <c r="AN110" i="1" s="1"/>
  <c r="AR110" i="1"/>
  <c r="AT110" i="1" s="1"/>
  <c r="BQ110" i="1"/>
  <c r="BS110" i="1" s="1"/>
  <c r="BT110" i="1" s="1"/>
  <c r="N16" i="1"/>
  <c r="U111" i="1"/>
  <c r="W111" i="1" s="1"/>
  <c r="X111" i="1" s="1"/>
  <c r="AB111" i="1"/>
  <c r="AD111" i="1" s="1"/>
  <c r="AM16" i="1"/>
  <c r="AN16" i="1" s="1"/>
  <c r="BA111" i="1"/>
  <c r="BC111" i="1" s="1"/>
  <c r="BD111" i="1" s="1"/>
  <c r="BH111" i="1"/>
  <c r="BS16" i="1"/>
  <c r="BT16" i="1" s="1"/>
  <c r="E112" i="1"/>
  <c r="L112" i="1"/>
  <c r="N112" i="1" s="1"/>
  <c r="AD17" i="1"/>
  <c r="AK112" i="1"/>
  <c r="AR112" i="1"/>
  <c r="BJ17" i="1"/>
  <c r="BQ112" i="1"/>
  <c r="N18" i="1"/>
  <c r="U113" i="1"/>
  <c r="AB113" i="1"/>
  <c r="AD113" i="1" s="1"/>
  <c r="AM18" i="1"/>
  <c r="AN18" i="1" s="1"/>
  <c r="BA113" i="1"/>
  <c r="BC113" i="1" s="1"/>
  <c r="BD113" i="1" s="1"/>
  <c r="BH113" i="1"/>
  <c r="BJ113" i="1" s="1"/>
  <c r="BS18" i="1"/>
  <c r="BT18" i="1" s="1"/>
  <c r="E114" i="1"/>
  <c r="L114" i="1"/>
  <c r="N114" i="1" s="1"/>
  <c r="AD19" i="1"/>
  <c r="AK114" i="1"/>
  <c r="AM114" i="1" s="1"/>
  <c r="AN114" i="1" s="1"/>
  <c r="AR114" i="1"/>
  <c r="BJ19" i="1"/>
  <c r="BQ114" i="1"/>
  <c r="BS114" i="1" s="1"/>
  <c r="BT114" i="1" s="1"/>
  <c r="N20" i="1"/>
  <c r="U115" i="1"/>
  <c r="AB115" i="1"/>
  <c r="AD115" i="1" s="1"/>
  <c r="AM20" i="1"/>
  <c r="AN20" i="1" s="1"/>
  <c r="BA115" i="1"/>
  <c r="BC115" i="1" s="1"/>
  <c r="BD115" i="1" s="1"/>
  <c r="BH115" i="1"/>
  <c r="BJ115" i="1" s="1"/>
  <c r="BS20" i="1"/>
  <c r="BT20" i="1" s="1"/>
  <c r="E59" i="1"/>
  <c r="G59" i="1" s="1"/>
  <c r="H59" i="1" s="1"/>
  <c r="AR59" i="1"/>
  <c r="BC46" i="1"/>
  <c r="BD46" i="1" s="1"/>
  <c r="BJ46" i="1"/>
  <c r="F54" i="1"/>
  <c r="AM54" i="1"/>
  <c r="AN54" i="1" s="1"/>
  <c r="BX55" i="1"/>
  <c r="F56" i="1"/>
  <c r="AM56" i="1"/>
  <c r="AN56" i="1" s="1"/>
  <c r="BX57" i="1"/>
  <c r="BZ57" i="1" s="1"/>
  <c r="F58" i="1"/>
  <c r="AT58" i="1"/>
  <c r="F78" i="1"/>
  <c r="F79" i="1" s="1"/>
  <c r="BY68" i="1"/>
  <c r="AE68" i="1"/>
  <c r="AF68" i="1" s="1"/>
  <c r="AD68" i="1"/>
  <c r="BY72" i="1"/>
  <c r="AE72" i="1"/>
  <c r="AF72" i="1" s="1"/>
  <c r="AD72" i="1"/>
  <c r="BY76" i="1"/>
  <c r="AE76" i="1"/>
  <c r="AF76" i="1" s="1"/>
  <c r="AD76" i="1"/>
  <c r="BB78" i="1"/>
  <c r="BB79" i="1" s="1"/>
  <c r="BC78" i="1"/>
  <c r="BD78" i="1" s="1"/>
  <c r="AS112" i="1"/>
  <c r="BY17" i="1"/>
  <c r="AJ113" i="1"/>
  <c r="AL113" i="1" s="1"/>
  <c r="O114" i="1"/>
  <c r="P114" i="1" s="1"/>
  <c r="AS114" i="1"/>
  <c r="AU114" i="1" s="1"/>
  <c r="AV114" i="1" s="1"/>
  <c r="BY19" i="1"/>
  <c r="AE115" i="1"/>
  <c r="AF115" i="1" s="1"/>
  <c r="BK115" i="1"/>
  <c r="BL115" i="1" s="1"/>
  <c r="BX27" i="1"/>
  <c r="BX29" i="1"/>
  <c r="BX31" i="1"/>
  <c r="BZ31" i="1" s="1"/>
  <c r="BX33" i="1"/>
  <c r="BX35" i="1"/>
  <c r="M59" i="1"/>
  <c r="O59" i="1" s="1"/>
  <c r="P59" i="1" s="1"/>
  <c r="V60" i="1"/>
  <c r="AS59" i="1"/>
  <c r="AU59" i="1" s="1"/>
  <c r="AV59" i="1" s="1"/>
  <c r="AZ59" i="1"/>
  <c r="BB59" i="1" s="1"/>
  <c r="BB60" i="1" s="1"/>
  <c r="BY46" i="1"/>
  <c r="BY48" i="1"/>
  <c r="CA48" i="1" s="1"/>
  <c r="CB48" i="1" s="1"/>
  <c r="BY50" i="1"/>
  <c r="CA50" i="1" s="1"/>
  <c r="CB50" i="1" s="1"/>
  <c r="BY52" i="1"/>
  <c r="CA52" i="1" s="1"/>
  <c r="CB52" i="1" s="1"/>
  <c r="BX53" i="1"/>
  <c r="M78" i="1"/>
  <c r="O78" i="1" s="1"/>
  <c r="P78" i="1" s="1"/>
  <c r="O65" i="1"/>
  <c r="P65" i="1" s="1"/>
  <c r="BY66" i="1"/>
  <c r="CA66" i="1" s="1"/>
  <c r="CB66" i="1" s="1"/>
  <c r="BY67" i="1"/>
  <c r="CA67" i="1" s="1"/>
  <c r="CB67" i="1" s="1"/>
  <c r="CA69" i="1"/>
  <c r="CB69" i="1" s="1"/>
  <c r="AE69" i="1"/>
  <c r="AF69" i="1" s="1"/>
  <c r="AD69" i="1"/>
  <c r="CA73" i="1"/>
  <c r="CB73" i="1" s="1"/>
  <c r="AE73" i="1"/>
  <c r="AF73" i="1" s="1"/>
  <c r="AD73" i="1"/>
  <c r="CA77" i="1"/>
  <c r="CB77" i="1" s="1"/>
  <c r="AE77" i="1"/>
  <c r="AF77" i="1" s="1"/>
  <c r="AD77" i="1"/>
  <c r="AM78" i="1"/>
  <c r="AN78" i="1" s="1"/>
  <c r="W86" i="1"/>
  <c r="X86" i="1" s="1"/>
  <c r="V86" i="1"/>
  <c r="AM111" i="1"/>
  <c r="AN111" i="1" s="1"/>
  <c r="AR111" i="1"/>
  <c r="AT111" i="1" s="1"/>
  <c r="BS111" i="1"/>
  <c r="BT111" i="1" s="1"/>
  <c r="N17" i="1"/>
  <c r="W112" i="1"/>
  <c r="X112" i="1" s="1"/>
  <c r="AD112" i="1"/>
  <c r="AT17" i="1"/>
  <c r="BA112" i="1"/>
  <c r="BC112" i="1" s="1"/>
  <c r="BD112" i="1" s="1"/>
  <c r="BJ112" i="1"/>
  <c r="E113" i="1"/>
  <c r="N113" i="1"/>
  <c r="AD18" i="1"/>
  <c r="AR113" i="1"/>
  <c r="AT113" i="1" s="1"/>
  <c r="BJ18" i="1"/>
  <c r="BS113" i="1"/>
  <c r="BT113" i="1" s="1"/>
  <c r="BX18" i="1"/>
  <c r="N19" i="1"/>
  <c r="U114" i="1"/>
  <c r="W114" i="1" s="1"/>
  <c r="X114" i="1" s="1"/>
  <c r="AD114" i="1"/>
  <c r="AT19" i="1"/>
  <c r="BA114" i="1"/>
  <c r="BC114" i="1" s="1"/>
  <c r="BD114" i="1" s="1"/>
  <c r="BJ114" i="1"/>
  <c r="E115" i="1"/>
  <c r="N115" i="1"/>
  <c r="AD20" i="1"/>
  <c r="AM115" i="1"/>
  <c r="AN115" i="1" s="1"/>
  <c r="AT115" i="1"/>
  <c r="BC20" i="1"/>
  <c r="BD20" i="1" s="1"/>
  <c r="BJ20" i="1"/>
  <c r="BS115" i="1"/>
  <c r="BT115" i="1" s="1"/>
  <c r="BX20" i="1"/>
  <c r="F27" i="1"/>
  <c r="AE27" i="1"/>
  <c r="AF27" i="1" s="1"/>
  <c r="AL27" i="1"/>
  <c r="BK27" i="1"/>
  <c r="BL27" i="1" s="1"/>
  <c r="BR27" i="1"/>
  <c r="G46" i="1"/>
  <c r="H46" i="1" s="1"/>
  <c r="N46" i="1"/>
  <c r="AM46" i="1"/>
  <c r="AN46" i="1" s="1"/>
  <c r="AT46" i="1"/>
  <c r="BJ53" i="1"/>
  <c r="N54" i="1"/>
  <c r="BR54" i="1"/>
  <c r="BJ55" i="1"/>
  <c r="N56" i="1"/>
  <c r="BR56" i="1"/>
  <c r="BJ57" i="1"/>
  <c r="N58" i="1"/>
  <c r="N65" i="1"/>
  <c r="AB78" i="1"/>
  <c r="AD78" i="1" s="1"/>
  <c r="AD79" i="1" s="1"/>
  <c r="AD65" i="1"/>
  <c r="N66" i="1"/>
  <c r="N67" i="1"/>
  <c r="BX68" i="1"/>
  <c r="BY70" i="1"/>
  <c r="CA70" i="1" s="1"/>
  <c r="CB70" i="1" s="1"/>
  <c r="AE70" i="1"/>
  <c r="AF70" i="1" s="1"/>
  <c r="AD70" i="1"/>
  <c r="BX72" i="1"/>
  <c r="BY74" i="1"/>
  <c r="CA74" i="1" s="1"/>
  <c r="CB74" i="1" s="1"/>
  <c r="AE74" i="1"/>
  <c r="AF74" i="1" s="1"/>
  <c r="AD74" i="1"/>
  <c r="BX76" i="1"/>
  <c r="W88" i="1"/>
  <c r="X88" i="1" s="1"/>
  <c r="V88" i="1"/>
  <c r="BY65" i="1"/>
  <c r="L97" i="1"/>
  <c r="AS97" i="1"/>
  <c r="AU97" i="1" s="1"/>
  <c r="AV97" i="1" s="1"/>
  <c r="AT84" i="1"/>
  <c r="AU84" i="1"/>
  <c r="AV84" i="1" s="1"/>
  <c r="BY85" i="1"/>
  <c r="CA85" i="1" s="1"/>
  <c r="CB85" i="1" s="1"/>
  <c r="AD85" i="1"/>
  <c r="BX89" i="1"/>
  <c r="W90" i="1"/>
  <c r="X90" i="1" s="1"/>
  <c r="V90" i="1"/>
  <c r="AM91" i="1"/>
  <c r="AN91" i="1" s="1"/>
  <c r="AL91" i="1"/>
  <c r="BR78" i="1"/>
  <c r="BR79" i="1" s="1"/>
  <c r="N84" i="1"/>
  <c r="M97" i="1"/>
  <c r="O84" i="1"/>
  <c r="P84" i="1" s="1"/>
  <c r="AD97" i="1"/>
  <c r="AZ97" i="1"/>
  <c r="BB97" i="1" s="1"/>
  <c r="BB84" i="1"/>
  <c r="BY86" i="1"/>
  <c r="AM87" i="1"/>
  <c r="AN87" i="1" s="1"/>
  <c r="AL87" i="1"/>
  <c r="BY88" i="1"/>
  <c r="AM89" i="1"/>
  <c r="AN89" i="1" s="1"/>
  <c r="AL89" i="1"/>
  <c r="T97" i="1"/>
  <c r="V84" i="1"/>
  <c r="AJ97" i="1"/>
  <c r="BP97" i="1"/>
  <c r="AD90" i="1"/>
  <c r="BY91" i="1"/>
  <c r="G91" i="1"/>
  <c r="H91" i="1" s="1"/>
  <c r="AT91" i="1"/>
  <c r="BC92" i="1"/>
  <c r="BD92" i="1" s="1"/>
  <c r="G93" i="1"/>
  <c r="H93" i="1" s="1"/>
  <c r="BY93" i="1"/>
  <c r="BS94" i="1"/>
  <c r="BT94" i="1" s="1"/>
  <c r="BR94" i="1"/>
  <c r="BX95" i="1"/>
  <c r="F95" i="1"/>
  <c r="W95" i="1"/>
  <c r="X95" i="1" s="1"/>
  <c r="V95" i="1"/>
  <c r="AU96" i="1"/>
  <c r="AV96" i="1" s="1"/>
  <c r="AT96" i="1"/>
  <c r="BY96" i="1"/>
  <c r="AD84" i="1"/>
  <c r="BC84" i="1"/>
  <c r="BD84" i="1" s="1"/>
  <c r="BJ84" i="1"/>
  <c r="BX84" i="1"/>
  <c r="CA84" i="1" s="1"/>
  <c r="CB84" i="1" s="1"/>
  <c r="F86" i="1"/>
  <c r="BX86" i="1"/>
  <c r="AE86" i="1"/>
  <c r="AF86" i="1" s="1"/>
  <c r="BB86" i="1"/>
  <c r="F87" i="1"/>
  <c r="AU87" i="1"/>
  <c r="AV87" i="1" s="1"/>
  <c r="BR87" i="1"/>
  <c r="F88" i="1"/>
  <c r="BX88" i="1"/>
  <c r="AE88" i="1"/>
  <c r="AF88" i="1" s="1"/>
  <c r="BB88" i="1"/>
  <c r="F89" i="1"/>
  <c r="F90" i="1"/>
  <c r="BX90" i="1"/>
  <c r="AT93" i="1"/>
  <c r="AU93" i="1"/>
  <c r="AV93" i="1" s="1"/>
  <c r="BC94" i="1"/>
  <c r="BD94" i="1" s="1"/>
  <c r="G95" i="1"/>
  <c r="H95" i="1" s="1"/>
  <c r="BY95" i="1"/>
  <c r="N96" i="1"/>
  <c r="BB96" i="1"/>
  <c r="BS96" i="1"/>
  <c r="BT96" i="1" s="1"/>
  <c r="BR96" i="1"/>
  <c r="D97" i="1"/>
  <c r="F97" i="1" s="1"/>
  <c r="AK97" i="1"/>
  <c r="BQ97" i="1"/>
  <c r="V92" i="1"/>
  <c r="AU92" i="1"/>
  <c r="AV92" i="1" s="1"/>
  <c r="AT92" i="1"/>
  <c r="BK92" i="1"/>
  <c r="BL92" i="1" s="1"/>
  <c r="BY92" i="1"/>
  <c r="O93" i="1"/>
  <c r="P93" i="1" s="1"/>
  <c r="BC93" i="1"/>
  <c r="BD93" i="1" s="1"/>
  <c r="BJ94" i="1"/>
  <c r="N95" i="1"/>
  <c r="AT95" i="1"/>
  <c r="AU95" i="1"/>
  <c r="AV95" i="1" s="1"/>
  <c r="U97" i="1"/>
  <c r="BH97" i="1"/>
  <c r="BJ97" i="1" s="1"/>
  <c r="BS85" i="1"/>
  <c r="BT85" i="1" s="1"/>
  <c r="G86" i="1"/>
  <c r="H86" i="1" s="1"/>
  <c r="BK86" i="1"/>
  <c r="BL86" i="1" s="1"/>
  <c r="BS86" i="1"/>
  <c r="BT86" i="1" s="1"/>
  <c r="O87" i="1"/>
  <c r="P87" i="1" s="1"/>
  <c r="W87" i="1"/>
  <c r="X87" i="1" s="1"/>
  <c r="BY87" i="1"/>
  <c r="CA87" i="1" s="1"/>
  <c r="CB87" i="1" s="1"/>
  <c r="G88" i="1"/>
  <c r="H88" i="1" s="1"/>
  <c r="BK88" i="1"/>
  <c r="BL88" i="1" s="1"/>
  <c r="BS88" i="1"/>
  <c r="BT88" i="1" s="1"/>
  <c r="O89" i="1"/>
  <c r="P89" i="1" s="1"/>
  <c r="W89" i="1"/>
  <c r="X89" i="1" s="1"/>
  <c r="BY89" i="1"/>
  <c r="G90" i="1"/>
  <c r="H90" i="1" s="1"/>
  <c r="BK90" i="1"/>
  <c r="BL90" i="1" s="1"/>
  <c r="BS90" i="1"/>
  <c r="BT90" i="1" s="1"/>
  <c r="BX91" i="1"/>
  <c r="O91" i="1"/>
  <c r="P91" i="1" s="1"/>
  <c r="W91" i="1"/>
  <c r="X91" i="1" s="1"/>
  <c r="BS92" i="1"/>
  <c r="BT92" i="1" s="1"/>
  <c r="BR92" i="1"/>
  <c r="BX93" i="1"/>
  <c r="F93" i="1"/>
  <c r="W93" i="1"/>
  <c r="X93" i="1" s="1"/>
  <c r="V93" i="1"/>
  <c r="AU94" i="1"/>
  <c r="AV94" i="1" s="1"/>
  <c r="AT94" i="1"/>
  <c r="BY94" i="1"/>
  <c r="BJ96" i="1"/>
  <c r="BX92" i="1"/>
  <c r="AM93" i="1"/>
  <c r="AN93" i="1" s="1"/>
  <c r="BX94" i="1"/>
  <c r="BZ94" i="1" s="1"/>
  <c r="AM95" i="1"/>
  <c r="AN95" i="1" s="1"/>
  <c r="BX96" i="1"/>
  <c r="AD92" i="1"/>
  <c r="AD94" i="1"/>
  <c r="AD96" i="1"/>
  <c r="BZ56" i="1" l="1"/>
  <c r="BC97" i="1"/>
  <c r="BD97" i="1" s="1"/>
  <c r="BZ96" i="1"/>
  <c r="CA88" i="1"/>
  <c r="CB88" i="1" s="1"/>
  <c r="BK97" i="1"/>
  <c r="BL97" i="1" s="1"/>
  <c r="BZ89" i="1"/>
  <c r="BZ29" i="1"/>
  <c r="AT112" i="1"/>
  <c r="CA76" i="1"/>
  <c r="CB76" i="1" s="1"/>
  <c r="BZ53" i="1"/>
  <c r="W113" i="1"/>
  <c r="X113" i="1" s="1"/>
  <c r="BZ36" i="1"/>
  <c r="CA92" i="1"/>
  <c r="CB92" i="1" s="1"/>
  <c r="CA95" i="1"/>
  <c r="CB95" i="1" s="1"/>
  <c r="CA93" i="1"/>
  <c r="CB93" i="1" s="1"/>
  <c r="AL97" i="1"/>
  <c r="CA86" i="1"/>
  <c r="CB86" i="1" s="1"/>
  <c r="BZ72" i="1"/>
  <c r="BJ21" i="1"/>
  <c r="BJ22" i="1" s="1"/>
  <c r="BZ54" i="1"/>
  <c r="CA68" i="1"/>
  <c r="CB68" i="1" s="1"/>
  <c r="AL112" i="1"/>
  <c r="CA71" i="1"/>
  <c r="CB71" i="1" s="1"/>
  <c r="AU110" i="1"/>
  <c r="AV110" i="1" s="1"/>
  <c r="AE21" i="1"/>
  <c r="AF21" i="1" s="1"/>
  <c r="BY110" i="1"/>
  <c r="BR112" i="1"/>
  <c r="AU111" i="1"/>
  <c r="AV111" i="1" s="1"/>
  <c r="BB110" i="1"/>
  <c r="BZ30" i="1"/>
  <c r="BZ91" i="1"/>
  <c r="V97" i="1"/>
  <c r="BR97" i="1"/>
  <c r="N97" i="1"/>
  <c r="BZ35" i="1"/>
  <c r="CA17" i="1"/>
  <c r="CB17" i="1" s="1"/>
  <c r="BJ111" i="1"/>
  <c r="CA33" i="1"/>
  <c r="CB33" i="1" s="1"/>
  <c r="CA55" i="1"/>
  <c r="CB55" i="1" s="1"/>
  <c r="G40" i="1"/>
  <c r="H40" i="1" s="1"/>
  <c r="V115" i="1"/>
  <c r="BZ10" i="1"/>
  <c r="BZ20" i="1"/>
  <c r="CA108" i="1"/>
  <c r="CB108" i="1" s="1"/>
  <c r="BZ19" i="1"/>
  <c r="CA13" i="1"/>
  <c r="CB13" i="1" s="1"/>
  <c r="CA11" i="1"/>
  <c r="CB11" i="1" s="1"/>
  <c r="CA18" i="1"/>
  <c r="CB18" i="1" s="1"/>
  <c r="CA15" i="1"/>
  <c r="CB15" i="1" s="1"/>
  <c r="CA104" i="1"/>
  <c r="CB104" i="1" s="1"/>
  <c r="BY115" i="1"/>
  <c r="CA115" i="1" s="1"/>
  <c r="CB115" i="1" s="1"/>
  <c r="G115" i="1"/>
  <c r="H115" i="1" s="1"/>
  <c r="BY59" i="1"/>
  <c r="CA46" i="1"/>
  <c r="CB46" i="1" s="1"/>
  <c r="BZ115" i="1"/>
  <c r="CA72" i="1"/>
  <c r="CB72" i="1" s="1"/>
  <c r="BY40" i="1"/>
  <c r="CA27" i="1"/>
  <c r="CB27" i="1" s="1"/>
  <c r="BZ70" i="1"/>
  <c r="BH116" i="1"/>
  <c r="BJ103" i="1"/>
  <c r="F59" i="1"/>
  <c r="F60" i="1" s="1"/>
  <c r="BB111" i="1"/>
  <c r="BZ39" i="1"/>
  <c r="AL40" i="1"/>
  <c r="AL41" i="1" s="1"/>
  <c r="AL21" i="1"/>
  <c r="AL22" i="1" s="1"/>
  <c r="F111" i="1"/>
  <c r="BX111" i="1"/>
  <c r="O110" i="1"/>
  <c r="P110" i="1" s="1"/>
  <c r="BX103" i="1"/>
  <c r="O112" i="1"/>
  <c r="P112" i="1" s="1"/>
  <c r="N108" i="1"/>
  <c r="BA116" i="1"/>
  <c r="BC103" i="1"/>
  <c r="BD103" i="1" s="1"/>
  <c r="BZ92" i="1"/>
  <c r="BZ93" i="1"/>
  <c r="W97" i="1"/>
  <c r="X97" i="1" s="1"/>
  <c r="BS97" i="1"/>
  <c r="BT97" i="1" s="1"/>
  <c r="BZ90" i="1"/>
  <c r="CA90" i="1"/>
  <c r="CB90" i="1" s="1"/>
  <c r="BZ86" i="1"/>
  <c r="BZ95" i="1"/>
  <c r="CA91" i="1"/>
  <c r="CB91" i="1" s="1"/>
  <c r="G97" i="1"/>
  <c r="H97" i="1" s="1"/>
  <c r="O97" i="1"/>
  <c r="P97" i="1" s="1"/>
  <c r="BZ68" i="1"/>
  <c r="BZ27" i="1"/>
  <c r="BX40" i="1"/>
  <c r="BZ40" i="1" s="1"/>
  <c r="F115" i="1"/>
  <c r="V114" i="1"/>
  <c r="AE113" i="1"/>
  <c r="AF113" i="1" s="1"/>
  <c r="BB112" i="1"/>
  <c r="AE78" i="1"/>
  <c r="AF78" i="1" s="1"/>
  <c r="AM112" i="1"/>
  <c r="AN112" i="1" s="1"/>
  <c r="G112" i="1"/>
  <c r="H112" i="1" s="1"/>
  <c r="BY112" i="1"/>
  <c r="BZ74" i="1"/>
  <c r="CA53" i="1"/>
  <c r="CB53" i="1" s="1"/>
  <c r="CA31" i="1"/>
  <c r="CB31" i="1" s="1"/>
  <c r="F112" i="1"/>
  <c r="BX112" i="1"/>
  <c r="BZ15" i="1"/>
  <c r="AS116" i="1"/>
  <c r="AU103" i="1"/>
  <c r="AV103" i="1" s="1"/>
  <c r="T116" i="1"/>
  <c r="V103" i="1"/>
  <c r="BX21" i="1"/>
  <c r="BZ8" i="1"/>
  <c r="BZ67" i="1"/>
  <c r="N78" i="1"/>
  <c r="N79" i="1" s="1"/>
  <c r="BZ58" i="1"/>
  <c r="BZ48" i="1"/>
  <c r="AM59" i="1"/>
  <c r="AN59" i="1" s="1"/>
  <c r="BB115" i="1"/>
  <c r="BZ14" i="1"/>
  <c r="AM103" i="1"/>
  <c r="AN103" i="1" s="1"/>
  <c r="AK116" i="1"/>
  <c r="CA57" i="1"/>
  <c r="CB57" i="1" s="1"/>
  <c r="BS59" i="1"/>
  <c r="BT59" i="1" s="1"/>
  <c r="BZ37" i="1"/>
  <c r="AE111" i="1"/>
  <c r="AF111" i="1" s="1"/>
  <c r="BR110" i="1"/>
  <c r="AE110" i="1"/>
  <c r="AF110" i="1" s="1"/>
  <c r="BP116" i="1"/>
  <c r="BR103" i="1"/>
  <c r="AJ116" i="1"/>
  <c r="AL116" i="1" s="1"/>
  <c r="AL118" i="1" s="1"/>
  <c r="N106" i="1"/>
  <c r="CA89" i="1"/>
  <c r="CB89" i="1" s="1"/>
  <c r="AM97" i="1"/>
  <c r="AN97" i="1" s="1"/>
  <c r="BZ88" i="1"/>
  <c r="BY97" i="1"/>
  <c r="BZ87" i="1"/>
  <c r="G113" i="1"/>
  <c r="H113" i="1" s="1"/>
  <c r="BY113" i="1"/>
  <c r="BZ33" i="1"/>
  <c r="CA19" i="1"/>
  <c r="CB19" i="1" s="1"/>
  <c r="F113" i="1"/>
  <c r="AU112" i="1"/>
  <c r="AV112" i="1" s="1"/>
  <c r="BZ55" i="1"/>
  <c r="W115" i="1"/>
  <c r="X115" i="1" s="1"/>
  <c r="AT114" i="1"/>
  <c r="BY114" i="1"/>
  <c r="G114" i="1"/>
  <c r="H114" i="1" s="1"/>
  <c r="BS112" i="1"/>
  <c r="BT112" i="1" s="1"/>
  <c r="CA29" i="1"/>
  <c r="CB29" i="1" s="1"/>
  <c r="CA20" i="1"/>
  <c r="CB20" i="1" s="1"/>
  <c r="BX110" i="1"/>
  <c r="BZ110" i="1" s="1"/>
  <c r="F110" i="1"/>
  <c r="BZ108" i="1"/>
  <c r="BZ104" i="1"/>
  <c r="BS21" i="1"/>
  <c r="BT21" i="1" s="1"/>
  <c r="N21" i="1"/>
  <c r="N22" i="1" s="1"/>
  <c r="BZ34" i="1"/>
  <c r="BZ13" i="1"/>
  <c r="BY106" i="1"/>
  <c r="CA106" i="1" s="1"/>
  <c r="CB106" i="1" s="1"/>
  <c r="BZ50" i="1"/>
  <c r="BX59" i="1"/>
  <c r="BZ59" i="1" s="1"/>
  <c r="BZ46" i="1"/>
  <c r="BR114" i="1"/>
  <c r="G21" i="1"/>
  <c r="H21" i="1" s="1"/>
  <c r="BZ65" i="1"/>
  <c r="BX78" i="1"/>
  <c r="BZ11" i="1"/>
  <c r="AB116" i="1"/>
  <c r="AD103" i="1"/>
  <c r="CA75" i="1"/>
  <c r="CB75" i="1" s="1"/>
  <c r="BX109" i="1"/>
  <c r="BZ109" i="1" s="1"/>
  <c r="BX105" i="1"/>
  <c r="BZ105" i="1" s="1"/>
  <c r="BK103" i="1"/>
  <c r="BL103" i="1" s="1"/>
  <c r="AC116" i="1"/>
  <c r="AE116" i="1" s="1"/>
  <c r="AF116" i="1" s="1"/>
  <c r="AE103" i="1"/>
  <c r="AF103" i="1" s="1"/>
  <c r="BC59" i="1"/>
  <c r="BD59" i="1" s="1"/>
  <c r="V111" i="1"/>
  <c r="W105" i="1"/>
  <c r="X105" i="1" s="1"/>
  <c r="U116" i="1"/>
  <c r="W116" i="1" s="1"/>
  <c r="X116" i="1" s="1"/>
  <c r="W103" i="1"/>
  <c r="X103" i="1" s="1"/>
  <c r="CA94" i="1"/>
  <c r="CB94" i="1" s="1"/>
  <c r="BX97" i="1"/>
  <c r="BZ97" i="1" s="1"/>
  <c r="BZ84" i="1"/>
  <c r="CA96" i="1"/>
  <c r="CB96" i="1" s="1"/>
  <c r="BY78" i="1"/>
  <c r="CA65" i="1"/>
  <c r="CB65" i="1" s="1"/>
  <c r="BZ76" i="1"/>
  <c r="BZ18" i="1"/>
  <c r="AM113" i="1"/>
  <c r="AN113" i="1" s="1"/>
  <c r="BB114" i="1"/>
  <c r="BK113" i="1"/>
  <c r="BL113" i="1" s="1"/>
  <c r="BX113" i="1"/>
  <c r="CA35" i="1"/>
  <c r="CB35" i="1" s="1"/>
  <c r="AE40" i="1"/>
  <c r="AF40" i="1" s="1"/>
  <c r="AL114" i="1"/>
  <c r="V113" i="1"/>
  <c r="BZ17" i="1"/>
  <c r="BK111" i="1"/>
  <c r="BL111" i="1" s="1"/>
  <c r="CA10" i="1"/>
  <c r="CB10" i="1" s="1"/>
  <c r="BY21" i="1"/>
  <c r="CA21" i="1" s="1"/>
  <c r="CB21" i="1" s="1"/>
  <c r="CA8" i="1"/>
  <c r="CB8" i="1" s="1"/>
  <c r="AZ116" i="1"/>
  <c r="BB116" i="1" s="1"/>
  <c r="BB103" i="1"/>
  <c r="M116" i="1"/>
  <c r="O103" i="1"/>
  <c r="P103" i="1" s="1"/>
  <c r="BQ116" i="1"/>
  <c r="BS116" i="1" s="1"/>
  <c r="BT116" i="1" s="1"/>
  <c r="BS103" i="1"/>
  <c r="BT103" i="1" s="1"/>
  <c r="AT103" i="1"/>
  <c r="AR116" i="1"/>
  <c r="N103" i="1"/>
  <c r="L116" i="1"/>
  <c r="N116" i="1" s="1"/>
  <c r="N118" i="1" s="1"/>
  <c r="CA56" i="1"/>
  <c r="CB56" i="1" s="1"/>
  <c r="BZ51" i="1"/>
  <c r="BZ52" i="1"/>
  <c r="BK21" i="1"/>
  <c r="BL21" i="1" s="1"/>
  <c r="BB113" i="1"/>
  <c r="BY111" i="1"/>
  <c r="G111" i="1"/>
  <c r="H111" i="1" s="1"/>
  <c r="BZ12" i="1"/>
  <c r="CA105" i="1"/>
  <c r="CB105" i="1" s="1"/>
  <c r="G103" i="1"/>
  <c r="H103" i="1" s="1"/>
  <c r="E116" i="1"/>
  <c r="G116" i="1" s="1"/>
  <c r="H116" i="1" s="1"/>
  <c r="BY103" i="1"/>
  <c r="BX114" i="1"/>
  <c r="BZ114" i="1" s="1"/>
  <c r="F114" i="1"/>
  <c r="G110" i="1"/>
  <c r="H110" i="1" s="1"/>
  <c r="BZ85" i="1"/>
  <c r="BZ66" i="1"/>
  <c r="N59" i="1"/>
  <c r="N60" i="1" s="1"/>
  <c r="AU113" i="1"/>
  <c r="AV113" i="1" s="1"/>
  <c r="BX107" i="1"/>
  <c r="BZ107" i="1" s="1"/>
  <c r="V106" i="1"/>
  <c r="CA9" i="1"/>
  <c r="CB9" i="1" s="1"/>
  <c r="BI116" i="1"/>
  <c r="BK116" i="1" s="1"/>
  <c r="BL116" i="1" s="1"/>
  <c r="F103" i="1"/>
  <c r="BZ38" i="1"/>
  <c r="BR40" i="1"/>
  <c r="BR41" i="1" s="1"/>
  <c r="AL110" i="1"/>
  <c r="BC21" i="1"/>
  <c r="BD21" i="1" s="1"/>
  <c r="CA16" i="1"/>
  <c r="CB16" i="1" s="1"/>
  <c r="BZ113" i="1" l="1"/>
  <c r="CA78" i="1"/>
  <c r="CB78" i="1" s="1"/>
  <c r="CA112" i="1"/>
  <c r="CB112" i="1" s="1"/>
  <c r="CA111" i="1"/>
  <c r="CB111" i="1" s="1"/>
  <c r="AD116" i="1"/>
  <c r="AD118" i="1" s="1"/>
  <c r="AM116" i="1"/>
  <c r="AN116" i="1" s="1"/>
  <c r="BZ106" i="1"/>
  <c r="CA110" i="1"/>
  <c r="CB110" i="1" s="1"/>
  <c r="CA40" i="1"/>
  <c r="CB40" i="1" s="1"/>
  <c r="CA59" i="1"/>
  <c r="CB59" i="1" s="1"/>
  <c r="CA97" i="1"/>
  <c r="CB97" i="1" s="1"/>
  <c r="BR116" i="1"/>
  <c r="V116" i="1"/>
  <c r="V118" i="1" s="1"/>
  <c r="BX116" i="1"/>
  <c r="BZ103" i="1"/>
  <c r="CA109" i="1"/>
  <c r="CB109" i="1" s="1"/>
  <c r="BJ116" i="1"/>
  <c r="O116" i="1"/>
  <c r="P116" i="1" s="1"/>
  <c r="BZ78" i="1"/>
  <c r="CA114" i="1"/>
  <c r="CB114" i="1" s="1"/>
  <c r="CA113" i="1"/>
  <c r="CB113" i="1" s="1"/>
  <c r="BZ21" i="1"/>
  <c r="BZ112" i="1"/>
  <c r="BC116" i="1"/>
  <c r="BD116" i="1" s="1"/>
  <c r="BY116" i="1"/>
  <c r="CA103" i="1"/>
  <c r="CB103" i="1" s="1"/>
  <c r="CA107" i="1"/>
  <c r="CB107" i="1" s="1"/>
  <c r="AU116" i="1"/>
  <c r="AV116" i="1" s="1"/>
  <c r="BZ111" i="1"/>
  <c r="F116" i="1"/>
  <c r="F118" i="1" s="1"/>
  <c r="CA116" i="1" l="1"/>
  <c r="CB116" i="1" s="1"/>
  <c r="BZ116" i="1"/>
  <c r="CD112" i="1" s="1"/>
  <c r="BZ120" i="1" l="1"/>
  <c r="CD103" i="1"/>
  <c r="CD106" i="1"/>
  <c r="BZ118" i="1"/>
  <c r="CD113" i="1"/>
  <c r="CD105" i="1"/>
  <c r="CD115" i="1"/>
  <c r="CD109" i="1"/>
  <c r="CD110" i="1"/>
  <c r="CD114" i="1"/>
  <c r="CD107" i="1"/>
  <c r="BZ122" i="1"/>
  <c r="BZ121" i="1"/>
  <c r="CD104" i="1"/>
  <c r="CD108" i="1"/>
  <c r="CD111" i="1"/>
</calcChain>
</file>

<file path=xl/sharedStrings.xml><?xml version="1.0" encoding="utf-8"?>
<sst xmlns="http://schemas.openxmlformats.org/spreadsheetml/2006/main" count="1294" uniqueCount="44">
  <si>
    <t>SISWA</t>
  </si>
  <si>
    <t>JUNI</t>
  </si>
  <si>
    <t xml:space="preserve"> </t>
  </si>
  <si>
    <t>JANUARI</t>
  </si>
  <si>
    <t>JULI</t>
  </si>
  <si>
    <t>RESUME</t>
  </si>
  <si>
    <t>SPP</t>
  </si>
  <si>
    <t>NO</t>
  </si>
  <si>
    <t>TA</t>
  </si>
  <si>
    <t>TARGET</t>
  </si>
  <si>
    <t>CAPAIAN</t>
  </si>
  <si>
    <t>PIUTANG</t>
  </si>
  <si>
    <t>%</t>
  </si>
  <si>
    <t>KATEGORI</t>
  </si>
  <si>
    <t>2022-2023</t>
  </si>
  <si>
    <t>2023-2024</t>
  </si>
  <si>
    <t>2024-2025</t>
  </si>
  <si>
    <t>2025-2026</t>
  </si>
  <si>
    <t>2026-2027</t>
  </si>
  <si>
    <t>2027-2028</t>
  </si>
  <si>
    <t>2019-2020</t>
  </si>
  <si>
    <t>2020-2021</t>
  </si>
  <si>
    <t>2021-2022</t>
  </si>
  <si>
    <t>2019-2025</t>
  </si>
  <si>
    <t>SDJ BATAM</t>
  </si>
  <si>
    <t>SDJ CILEGON</t>
  </si>
  <si>
    <t>SDJ JAKBAR</t>
  </si>
  <si>
    <t>SDJ JAKSEL</t>
  </si>
  <si>
    <t>SDJ JAKTIM</t>
  </si>
  <si>
    <t>SDJ JAKUT</t>
  </si>
  <si>
    <t>SDJ JAYAPURA</t>
  </si>
  <si>
    <t>SDJ MEDAN</t>
  </si>
  <si>
    <t>SDJ SEMARANG</t>
  </si>
  <si>
    <t>SDJ SURABAYA</t>
  </si>
  <si>
    <t>SDJ TANGERANG</t>
  </si>
  <si>
    <t>SDJ YOGYAKARTA</t>
  </si>
  <si>
    <t>TKIT TANGERANG</t>
  </si>
  <si>
    <t>TOTAL</t>
  </si>
  <si>
    <t>KONTROL</t>
  </si>
  <si>
    <t>DKT</t>
  </si>
  <si>
    <t>DSP</t>
  </si>
  <si>
    <t>BIAYA KHUSUS</t>
  </si>
  <si>
    <t>SERAGAM</t>
  </si>
  <si>
    <t>PIUTANG SPP DKT DSP SERAGAM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</si>
</sst>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b/>
      <sz val="11"/>
      <color theme="1"/>
      <name val="Source Sans Pro"/>
    </font>
  </fonts>
  <fills count="7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00B0F0"/>
        <bgColor rgb="FF00B0F0"/>
      </patternFill>
    </fill>
    <fill>
      <patternFill patternType="solid">
        <fgColor rgb="FFD0CECE"/>
        <bgColor rgb="FFD0CECE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2" borderId="0" xfId="0" applyFont="1" applyFill="1" applyBorder="1"/>
    <xf numFmtId="164" fontId="2" fillId="2" borderId="0" xfId="0" applyNumberFormat="1" applyFont="1" applyFill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9" fontId="3" fillId="0" borderId="0" xfId="0" applyNumberFormat="1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4" borderId="0" xfId="0" applyFont="1" applyFill="1" applyBorder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164" fontId="6" fillId="2" borderId="0" xfId="0" applyNumberFormat="1" applyFont="1" applyFill="1" applyBorder="1"/>
    <xf numFmtId="9" fontId="6" fillId="2" borderId="0" xfId="0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/>
    </xf>
    <xf numFmtId="0" fontId="6" fillId="5" borderId="0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/>
    <xf numFmtId="9" fontId="1" fillId="0" borderId="0" xfId="0" applyNumberFormat="1" applyFont="1"/>
    <xf numFmtId="164" fontId="7" fillId="6" borderId="0" xfId="0" applyNumberFormat="1" applyFont="1" applyFill="1" applyBorder="1"/>
    <xf numFmtId="164" fontId="5" fillId="0" borderId="0" xfId="0" applyNumberFormat="1" applyFont="1"/>
    <xf numFmtId="9" fontId="5" fillId="0" borderId="0" xfId="0" applyNumberFormat="1" applyFont="1"/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4" fillId="0" borderId="0" xfId="0" applyFont="1" applyBorder="1"/>
    <xf numFmtId="164" fontId="6" fillId="4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240"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RESUME%20KEPATUHAN%20PEKANAN%202026-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epatuhan_satu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KEPATUHAN-RUMUS-1"/>
      <sheetName val="SUMBER DATA MASEHI-3"/>
      <sheetName val="KEPATUHAN PER SEKOLAH TA-2"/>
      <sheetName val="KEPATUHAN MASEHI-4"/>
      <sheetName val="RESUME PERBULAN-5"/>
      <sheetName val="ANALISA PIUTANG"/>
      <sheetName val="ANALISA PIUTANG SPP SISWA"/>
      <sheetName val="COPY DATABASE SISWA NEW"/>
      <sheetName val="COPY DATABASE SISWA 19-22"/>
      <sheetName val="BANTUAN ANALISA PIUTANG TA-6"/>
      <sheetName val="COPY DATABASE SISWA 22-24"/>
      <sheetName val="Sheet1"/>
      <sheetName val="DATA VALIDATION"/>
      <sheetName val="CEK RESUME"/>
    </sheetNames>
    <sheetDataSet>
      <sheetData sheetId="0">
        <row r="11">
          <cell r="BA11">
            <v>0</v>
          </cell>
          <cell r="BB11">
            <v>0</v>
          </cell>
        </row>
        <row r="12">
          <cell r="BA12">
            <v>0</v>
          </cell>
          <cell r="BB12">
            <v>0</v>
          </cell>
        </row>
        <row r="13">
          <cell r="BA13">
            <v>0</v>
          </cell>
          <cell r="BB13">
            <v>0</v>
          </cell>
        </row>
        <row r="17">
          <cell r="BA17">
            <v>750000</v>
          </cell>
          <cell r="BB17">
            <v>750000</v>
          </cell>
        </row>
        <row r="18">
          <cell r="BA18">
            <v>3650000</v>
          </cell>
          <cell r="BB18">
            <v>3850000</v>
          </cell>
        </row>
        <row r="19">
          <cell r="BA19">
            <v>1000000</v>
          </cell>
          <cell r="BB19">
            <v>1550000</v>
          </cell>
        </row>
        <row r="23">
          <cell r="BA23">
            <v>9750000</v>
          </cell>
          <cell r="BB23">
            <v>9750000</v>
          </cell>
        </row>
        <row r="24">
          <cell r="D24">
            <v>158600000</v>
          </cell>
          <cell r="E24">
            <v>158600000</v>
          </cell>
          <cell r="L24">
            <v>237175000.00000003</v>
          </cell>
          <cell r="M24">
            <v>237425000</v>
          </cell>
          <cell r="T24">
            <v>267175000.00000003</v>
          </cell>
          <cell r="U24">
            <v>263012500</v>
          </cell>
          <cell r="AB24">
            <v>211954166.66666666</v>
          </cell>
          <cell r="AC24">
            <v>199040500</v>
          </cell>
          <cell r="AJ24">
            <v>0</v>
          </cell>
          <cell r="AK24">
            <v>0</v>
          </cell>
          <cell r="AR24">
            <v>0</v>
          </cell>
          <cell r="AS24">
            <v>0</v>
          </cell>
          <cell r="BA24">
            <v>22075000</v>
          </cell>
          <cell r="BB24">
            <v>19075000</v>
          </cell>
        </row>
        <row r="25">
          <cell r="BA25">
            <v>11875000</v>
          </cell>
          <cell r="BB25">
            <v>10525000</v>
          </cell>
        </row>
        <row r="43">
          <cell r="D43">
            <v>81200000</v>
          </cell>
          <cell r="E43">
            <v>76350000</v>
          </cell>
          <cell r="L43">
            <v>116850000</v>
          </cell>
          <cell r="M43">
            <v>105600000</v>
          </cell>
          <cell r="AB43">
            <v>167300000</v>
          </cell>
          <cell r="AC43">
            <v>99350000</v>
          </cell>
          <cell r="AJ43">
            <v>0</v>
          </cell>
          <cell r="AK43">
            <v>0</v>
          </cell>
          <cell r="AR43">
            <v>0</v>
          </cell>
          <cell r="AS43">
            <v>0</v>
          </cell>
        </row>
        <row r="62">
          <cell r="D62">
            <v>107000000</v>
          </cell>
          <cell r="E62">
            <v>95899500</v>
          </cell>
          <cell r="L62">
            <v>85100000</v>
          </cell>
          <cell r="M62">
            <v>67825000</v>
          </cell>
          <cell r="AB62">
            <v>191065000</v>
          </cell>
          <cell r="AC62">
            <v>135465000</v>
          </cell>
          <cell r="AJ62">
            <v>0</v>
          </cell>
          <cell r="AK62">
            <v>0</v>
          </cell>
          <cell r="AR62">
            <v>0</v>
          </cell>
          <cell r="AS62">
            <v>0</v>
          </cell>
        </row>
        <row r="81">
          <cell r="D81">
            <v>0</v>
          </cell>
          <cell r="E81">
            <v>0</v>
          </cell>
          <cell r="L81">
            <v>0</v>
          </cell>
          <cell r="M81">
            <v>0</v>
          </cell>
          <cell r="AB81">
            <v>0</v>
          </cell>
          <cell r="AC81">
            <v>0</v>
          </cell>
          <cell r="AJ81">
            <v>0</v>
          </cell>
          <cell r="AK81">
            <v>0</v>
          </cell>
          <cell r="AR81">
            <v>0</v>
          </cell>
          <cell r="AS81">
            <v>0</v>
          </cell>
        </row>
        <row r="88">
          <cell r="D88">
            <v>28800000</v>
          </cell>
          <cell r="E88">
            <v>28800000</v>
          </cell>
          <cell r="L88">
            <v>27400000</v>
          </cell>
          <cell r="M88">
            <v>26200000</v>
          </cell>
          <cell r="T88">
            <v>0</v>
          </cell>
          <cell r="U88">
            <v>0</v>
          </cell>
          <cell r="AB88">
            <v>0</v>
          </cell>
          <cell r="AC88">
            <v>0</v>
          </cell>
          <cell r="AJ88">
            <v>0</v>
          </cell>
          <cell r="AK88">
            <v>0</v>
          </cell>
          <cell r="AR88">
            <v>0</v>
          </cell>
          <cell r="AS88">
            <v>0</v>
          </cell>
        </row>
        <row r="97">
          <cell r="BA97">
            <v>0</v>
          </cell>
          <cell r="BB97">
            <v>0</v>
          </cell>
        </row>
        <row r="98">
          <cell r="BA98">
            <v>0</v>
          </cell>
          <cell r="BB98">
            <v>0</v>
          </cell>
        </row>
        <row r="99">
          <cell r="BA99">
            <v>0</v>
          </cell>
          <cell r="BB99">
            <v>0</v>
          </cell>
        </row>
        <row r="103">
          <cell r="BA103">
            <v>4000000</v>
          </cell>
          <cell r="BB103">
            <v>4000000</v>
          </cell>
        </row>
        <row r="104">
          <cell r="BA104">
            <v>0</v>
          </cell>
          <cell r="BB104">
            <v>0</v>
          </cell>
        </row>
        <row r="105">
          <cell r="BA105">
            <v>750000</v>
          </cell>
          <cell r="BB105">
            <v>750000</v>
          </cell>
        </row>
        <row r="109">
          <cell r="BA109">
            <v>16650000</v>
          </cell>
          <cell r="BB109">
            <v>16649000</v>
          </cell>
        </row>
        <row r="110">
          <cell r="D110">
            <v>209400000</v>
          </cell>
          <cell r="E110">
            <v>209764000</v>
          </cell>
          <cell r="L110">
            <v>285750000</v>
          </cell>
          <cell r="M110">
            <v>285800000</v>
          </cell>
          <cell r="T110">
            <v>342750000</v>
          </cell>
          <cell r="U110">
            <v>343425000</v>
          </cell>
          <cell r="AB110">
            <v>216387500</v>
          </cell>
          <cell r="AC110">
            <v>214913000</v>
          </cell>
          <cell r="AJ110">
            <v>0</v>
          </cell>
          <cell r="AK110">
            <v>0</v>
          </cell>
          <cell r="AR110">
            <v>0</v>
          </cell>
          <cell r="AS110">
            <v>0</v>
          </cell>
          <cell r="BA110">
            <v>8025000</v>
          </cell>
          <cell r="BB110">
            <v>8025000</v>
          </cell>
        </row>
        <row r="111">
          <cell r="BA111">
            <v>8850000</v>
          </cell>
          <cell r="BB111">
            <v>8850000</v>
          </cell>
        </row>
        <row r="129">
          <cell r="D129">
            <v>82900000</v>
          </cell>
          <cell r="E129">
            <v>82900000</v>
          </cell>
          <cell r="L129">
            <v>112050000</v>
          </cell>
          <cell r="M129">
            <v>112050000</v>
          </cell>
          <cell r="AB129">
            <v>138050000</v>
          </cell>
          <cell r="AC129">
            <v>138050000</v>
          </cell>
          <cell r="AJ129">
            <v>0</v>
          </cell>
          <cell r="AK129">
            <v>0</v>
          </cell>
          <cell r="AR129">
            <v>0</v>
          </cell>
          <cell r="AS129">
            <v>0</v>
          </cell>
        </row>
        <row r="148">
          <cell r="D148">
            <v>57000000</v>
          </cell>
          <cell r="E148">
            <v>57000000</v>
          </cell>
          <cell r="L148">
            <v>83200000</v>
          </cell>
          <cell r="M148">
            <v>83200000</v>
          </cell>
          <cell r="AB148">
            <v>82725000</v>
          </cell>
          <cell r="AC148">
            <v>82725000</v>
          </cell>
          <cell r="AJ148">
            <v>0</v>
          </cell>
          <cell r="AK148">
            <v>0</v>
          </cell>
          <cell r="AR148">
            <v>0</v>
          </cell>
          <cell r="AS148">
            <v>0</v>
          </cell>
        </row>
        <row r="167">
          <cell r="D167">
            <v>0</v>
          </cell>
          <cell r="E167">
            <v>0</v>
          </cell>
          <cell r="L167">
            <v>0</v>
          </cell>
          <cell r="M167">
            <v>0</v>
          </cell>
          <cell r="AB167">
            <v>0</v>
          </cell>
          <cell r="AC167">
            <v>0</v>
          </cell>
          <cell r="AJ167">
            <v>0</v>
          </cell>
          <cell r="AK167">
            <v>0</v>
          </cell>
          <cell r="AR167">
            <v>0</v>
          </cell>
          <cell r="AS167">
            <v>0</v>
          </cell>
        </row>
        <row r="174">
          <cell r="D174">
            <v>14000000</v>
          </cell>
          <cell r="E174">
            <v>14000000</v>
          </cell>
          <cell r="L174">
            <v>11250000</v>
          </cell>
          <cell r="M174">
            <v>11250000</v>
          </cell>
          <cell r="T174">
            <v>0</v>
          </cell>
          <cell r="U174">
            <v>0</v>
          </cell>
          <cell r="AB174">
            <v>0</v>
          </cell>
          <cell r="AC174">
            <v>0</v>
          </cell>
          <cell r="AJ174">
            <v>0</v>
          </cell>
          <cell r="AK174">
            <v>0</v>
          </cell>
          <cell r="AR174">
            <v>0</v>
          </cell>
          <cell r="AS174">
            <v>0</v>
          </cell>
        </row>
        <row r="183">
          <cell r="BA183">
            <v>0</v>
          </cell>
          <cell r="BB183">
            <v>0</v>
          </cell>
        </row>
        <row r="184">
          <cell r="BA184">
            <v>1000000</v>
          </cell>
          <cell r="BB184">
            <v>500000</v>
          </cell>
        </row>
        <row r="185">
          <cell r="BA185">
            <v>0</v>
          </cell>
          <cell r="BB185">
            <v>0</v>
          </cell>
        </row>
        <row r="189">
          <cell r="BA189">
            <v>0</v>
          </cell>
          <cell r="BB189">
            <v>0</v>
          </cell>
        </row>
        <row r="190">
          <cell r="BA190">
            <v>4800000</v>
          </cell>
          <cell r="BB190">
            <v>1500000</v>
          </cell>
        </row>
        <row r="191">
          <cell r="BA191">
            <v>2500000</v>
          </cell>
          <cell r="BB191">
            <v>1050000</v>
          </cell>
        </row>
        <row r="195">
          <cell r="BA195">
            <v>20200000</v>
          </cell>
          <cell r="BB195">
            <v>20200000</v>
          </cell>
        </row>
        <row r="196">
          <cell r="D196">
            <v>249360000</v>
          </cell>
          <cell r="E196">
            <v>245510000</v>
          </cell>
          <cell r="L196">
            <v>289800000</v>
          </cell>
          <cell r="M196">
            <v>276550000</v>
          </cell>
          <cell r="T196">
            <v>349860000</v>
          </cell>
          <cell r="U196">
            <v>323005000</v>
          </cell>
          <cell r="AB196">
            <v>260785000</v>
          </cell>
          <cell r="AC196">
            <v>169000000</v>
          </cell>
          <cell r="AJ196">
            <v>0</v>
          </cell>
          <cell r="AK196">
            <v>0</v>
          </cell>
          <cell r="AR196">
            <v>0</v>
          </cell>
          <cell r="AS196">
            <v>0</v>
          </cell>
          <cell r="BA196">
            <v>21300000</v>
          </cell>
          <cell r="BB196">
            <v>14750000</v>
          </cell>
        </row>
        <row r="197">
          <cell r="BA197">
            <v>20400000</v>
          </cell>
          <cell r="BB197">
            <v>20712500</v>
          </cell>
        </row>
        <row r="215">
          <cell r="D215">
            <v>88200000</v>
          </cell>
          <cell r="E215">
            <v>76900000</v>
          </cell>
          <cell r="L215">
            <v>103300000</v>
          </cell>
          <cell r="M215">
            <v>79450000</v>
          </cell>
          <cell r="AB215">
            <v>159187500</v>
          </cell>
          <cell r="AC215">
            <v>72672500</v>
          </cell>
          <cell r="AJ215">
            <v>0</v>
          </cell>
          <cell r="AK215">
            <v>0</v>
          </cell>
          <cell r="AR215">
            <v>0</v>
          </cell>
          <cell r="AS215">
            <v>0</v>
          </cell>
        </row>
        <row r="234">
          <cell r="D234">
            <v>64375000</v>
          </cell>
          <cell r="E234">
            <v>53690000</v>
          </cell>
          <cell r="L234">
            <v>47500000</v>
          </cell>
          <cell r="M234">
            <v>27200000</v>
          </cell>
          <cell r="AB234">
            <v>122270500</v>
          </cell>
          <cell r="AC234">
            <v>43950000</v>
          </cell>
          <cell r="AJ234">
            <v>0</v>
          </cell>
          <cell r="AK234">
            <v>0</v>
          </cell>
          <cell r="AR234">
            <v>0</v>
          </cell>
          <cell r="AS234">
            <v>0</v>
          </cell>
        </row>
        <row r="253">
          <cell r="D253">
            <v>0</v>
          </cell>
          <cell r="E253">
            <v>0</v>
          </cell>
          <cell r="L253">
            <v>0</v>
          </cell>
          <cell r="M253">
            <v>0</v>
          </cell>
          <cell r="AB253">
            <v>0</v>
          </cell>
          <cell r="AC253">
            <v>0</v>
          </cell>
          <cell r="AJ253">
            <v>0</v>
          </cell>
          <cell r="AK253">
            <v>0</v>
          </cell>
          <cell r="AR253">
            <v>0</v>
          </cell>
          <cell r="AS253">
            <v>0</v>
          </cell>
        </row>
        <row r="260">
          <cell r="D260">
            <v>15200000</v>
          </cell>
          <cell r="E260">
            <v>15200000</v>
          </cell>
          <cell r="L260">
            <v>6640000</v>
          </cell>
          <cell r="M260">
            <v>4990000</v>
          </cell>
          <cell r="T260">
            <v>0</v>
          </cell>
          <cell r="U260">
            <v>150000</v>
          </cell>
          <cell r="AB260">
            <v>0</v>
          </cell>
          <cell r="AC260">
            <v>327500</v>
          </cell>
          <cell r="AJ260">
            <v>0</v>
          </cell>
          <cell r="AK260">
            <v>0</v>
          </cell>
          <cell r="AR260">
            <v>0</v>
          </cell>
          <cell r="AS260">
            <v>0</v>
          </cell>
        </row>
        <row r="269">
          <cell r="BA269">
            <v>0</v>
          </cell>
          <cell r="BB269">
            <v>0</v>
          </cell>
        </row>
        <row r="270">
          <cell r="BA270">
            <v>0</v>
          </cell>
          <cell r="BB270">
            <v>0</v>
          </cell>
        </row>
        <row r="271">
          <cell r="BA271">
            <v>0</v>
          </cell>
          <cell r="BB271">
            <v>0</v>
          </cell>
        </row>
        <row r="275">
          <cell r="BA275">
            <v>2101000</v>
          </cell>
          <cell r="BB275">
            <v>2100000</v>
          </cell>
        </row>
        <row r="276">
          <cell r="BA276">
            <v>1906250</v>
          </cell>
          <cell r="BB276">
            <v>1906200</v>
          </cell>
        </row>
        <row r="277">
          <cell r="BA277">
            <v>2850000</v>
          </cell>
          <cell r="BB277">
            <v>2850000</v>
          </cell>
        </row>
        <row r="281">
          <cell r="BA281">
            <v>14884000</v>
          </cell>
          <cell r="BB281">
            <v>14890000</v>
          </cell>
        </row>
        <row r="282">
          <cell r="D282">
            <v>229579999.99999997</v>
          </cell>
          <cell r="E282">
            <v>225542000</v>
          </cell>
          <cell r="L282">
            <v>247725000</v>
          </cell>
          <cell r="M282">
            <v>240680000</v>
          </cell>
          <cell r="T282">
            <v>267450000</v>
          </cell>
          <cell r="U282">
            <v>249194000</v>
          </cell>
          <cell r="AB282">
            <v>179200000</v>
          </cell>
          <cell r="AC282">
            <v>126910000</v>
          </cell>
          <cell r="AJ282">
            <v>0</v>
          </cell>
          <cell r="AK282">
            <v>0</v>
          </cell>
          <cell r="AR282">
            <v>0</v>
          </cell>
          <cell r="AS282">
            <v>0</v>
          </cell>
          <cell r="BA282">
            <v>7250000</v>
          </cell>
          <cell r="BB282">
            <v>6848000</v>
          </cell>
        </row>
        <row r="283">
          <cell r="BA283">
            <v>10400000</v>
          </cell>
          <cell r="BB283">
            <v>8899000</v>
          </cell>
        </row>
        <row r="301">
          <cell r="D301">
            <v>80300000</v>
          </cell>
          <cell r="E301">
            <v>78793000</v>
          </cell>
          <cell r="L301">
            <v>87870000</v>
          </cell>
          <cell r="M301">
            <v>84315000</v>
          </cell>
          <cell r="AB301">
            <v>82500000</v>
          </cell>
          <cell r="AC301">
            <v>68279000</v>
          </cell>
          <cell r="AJ301">
            <v>0</v>
          </cell>
          <cell r="AK301">
            <v>0</v>
          </cell>
          <cell r="AR301">
            <v>0</v>
          </cell>
          <cell r="AS301">
            <v>0</v>
          </cell>
        </row>
        <row r="320">
          <cell r="D320">
            <v>61500000</v>
          </cell>
          <cell r="E320">
            <v>61048000</v>
          </cell>
          <cell r="L320">
            <v>29000000</v>
          </cell>
          <cell r="M320">
            <v>31946000</v>
          </cell>
          <cell r="AB320">
            <v>20400000</v>
          </cell>
          <cell r="AC320">
            <v>57924000</v>
          </cell>
          <cell r="AJ320">
            <v>0</v>
          </cell>
          <cell r="AK320">
            <v>0</v>
          </cell>
          <cell r="AR320">
            <v>0</v>
          </cell>
          <cell r="AS320">
            <v>0</v>
          </cell>
        </row>
        <row r="339">
          <cell r="D339">
            <v>0</v>
          </cell>
          <cell r="E339">
            <v>0</v>
          </cell>
          <cell r="L339">
            <v>0</v>
          </cell>
          <cell r="M339">
            <v>0</v>
          </cell>
          <cell r="AB339">
            <v>0</v>
          </cell>
          <cell r="AC339">
            <v>0</v>
          </cell>
          <cell r="AJ339">
            <v>0</v>
          </cell>
          <cell r="AK339">
            <v>0</v>
          </cell>
          <cell r="AR339">
            <v>0</v>
          </cell>
          <cell r="AS339">
            <v>0</v>
          </cell>
        </row>
        <row r="346">
          <cell r="D346">
            <v>15756000</v>
          </cell>
          <cell r="E346">
            <v>15756000</v>
          </cell>
          <cell r="L346">
            <v>4614000</v>
          </cell>
          <cell r="M346">
            <v>5514000</v>
          </cell>
          <cell r="T346">
            <v>2400000</v>
          </cell>
          <cell r="U346">
            <v>4864000</v>
          </cell>
          <cell r="AB346">
            <v>2400000</v>
          </cell>
          <cell r="AC346">
            <v>1531000</v>
          </cell>
          <cell r="AJ346">
            <v>0</v>
          </cell>
          <cell r="AK346">
            <v>0</v>
          </cell>
          <cell r="AR346">
            <v>0</v>
          </cell>
          <cell r="AS346">
            <v>0</v>
          </cell>
        </row>
        <row r="355">
          <cell r="BA355">
            <v>940000</v>
          </cell>
          <cell r="BB355">
            <v>0</v>
          </cell>
        </row>
        <row r="356">
          <cell r="BA356">
            <v>0</v>
          </cell>
          <cell r="BB356">
            <v>0</v>
          </cell>
        </row>
        <row r="357">
          <cell r="BA357">
            <v>0</v>
          </cell>
          <cell r="BB357">
            <v>0</v>
          </cell>
        </row>
        <row r="361">
          <cell r="BA361">
            <v>2310000</v>
          </cell>
          <cell r="BB361">
            <v>2339000</v>
          </cell>
        </row>
        <row r="362">
          <cell r="BA362">
            <v>3001000</v>
          </cell>
          <cell r="BB362">
            <v>3001000</v>
          </cell>
        </row>
        <row r="363">
          <cell r="BA363">
            <v>2625000</v>
          </cell>
          <cell r="BB363">
            <v>2916000</v>
          </cell>
        </row>
        <row r="367">
          <cell r="BA367">
            <v>10686000</v>
          </cell>
          <cell r="BB367">
            <v>10907004</v>
          </cell>
        </row>
        <row r="368">
          <cell r="D368">
            <v>206208000</v>
          </cell>
          <cell r="E368">
            <v>207377522</v>
          </cell>
          <cell r="L368">
            <v>276360000</v>
          </cell>
          <cell r="M368">
            <v>276300303</v>
          </cell>
          <cell r="T368">
            <v>339385000</v>
          </cell>
          <cell r="U368">
            <v>341166000</v>
          </cell>
          <cell r="AB368">
            <v>216553750</v>
          </cell>
          <cell r="AC368">
            <v>216385500</v>
          </cell>
          <cell r="AJ368">
            <v>0</v>
          </cell>
          <cell r="AK368">
            <v>0</v>
          </cell>
          <cell r="AR368">
            <v>0</v>
          </cell>
          <cell r="AS368">
            <v>0</v>
          </cell>
          <cell r="BA368">
            <v>5610000</v>
          </cell>
          <cell r="BB368">
            <v>5610000</v>
          </cell>
        </row>
        <row r="369">
          <cell r="BA369">
            <v>11879000</v>
          </cell>
          <cell r="BB369">
            <v>9299001</v>
          </cell>
        </row>
        <row r="387">
          <cell r="D387">
            <v>143600000</v>
          </cell>
          <cell r="E387">
            <v>139238700</v>
          </cell>
          <cell r="L387">
            <v>185500000</v>
          </cell>
          <cell r="M387">
            <v>190007002</v>
          </cell>
          <cell r="AB387">
            <v>237500000</v>
          </cell>
          <cell r="AC387">
            <v>237158000</v>
          </cell>
          <cell r="AJ387">
            <v>0</v>
          </cell>
          <cell r="AK387">
            <v>0</v>
          </cell>
          <cell r="AR387">
            <v>0</v>
          </cell>
          <cell r="AS387">
            <v>0</v>
          </cell>
        </row>
        <row r="406">
          <cell r="D406">
            <v>102000000</v>
          </cell>
          <cell r="E406">
            <v>102088000</v>
          </cell>
          <cell r="L406">
            <v>103005000</v>
          </cell>
          <cell r="M406">
            <v>105068000</v>
          </cell>
          <cell r="AB406">
            <v>145202500</v>
          </cell>
          <cell r="AC406">
            <v>145652000</v>
          </cell>
          <cell r="AJ406">
            <v>0</v>
          </cell>
          <cell r="AK406">
            <v>0</v>
          </cell>
          <cell r="AR406">
            <v>0</v>
          </cell>
          <cell r="AS406">
            <v>0</v>
          </cell>
        </row>
        <row r="425">
          <cell r="D425">
            <v>0</v>
          </cell>
          <cell r="E425">
            <v>0</v>
          </cell>
          <cell r="L425">
            <v>0</v>
          </cell>
          <cell r="M425">
            <v>0</v>
          </cell>
          <cell r="AB425">
            <v>0</v>
          </cell>
          <cell r="AC425">
            <v>0</v>
          </cell>
          <cell r="AJ425">
            <v>0</v>
          </cell>
          <cell r="AK425">
            <v>0</v>
          </cell>
          <cell r="AR425">
            <v>0</v>
          </cell>
          <cell r="AS425">
            <v>0</v>
          </cell>
        </row>
        <row r="432">
          <cell r="D432">
            <v>24165000</v>
          </cell>
          <cell r="E432">
            <v>23450000</v>
          </cell>
          <cell r="L432">
            <v>20750000</v>
          </cell>
          <cell r="M432">
            <v>19480000</v>
          </cell>
          <cell r="T432">
            <v>0</v>
          </cell>
          <cell r="U432">
            <v>0</v>
          </cell>
          <cell r="AB432">
            <v>0</v>
          </cell>
          <cell r="AC432">
            <v>0</v>
          </cell>
          <cell r="AJ432">
            <v>0</v>
          </cell>
          <cell r="AK432">
            <v>0</v>
          </cell>
          <cell r="AR432">
            <v>0</v>
          </cell>
          <cell r="AS432">
            <v>0</v>
          </cell>
        </row>
        <row r="441">
          <cell r="BA441">
            <v>0</v>
          </cell>
          <cell r="BB441">
            <v>0</v>
          </cell>
        </row>
        <row r="442">
          <cell r="BA442">
            <v>0</v>
          </cell>
          <cell r="BB442">
            <v>0</v>
          </cell>
        </row>
        <row r="443">
          <cell r="BA443">
            <v>0</v>
          </cell>
          <cell r="BB443">
            <v>0</v>
          </cell>
        </row>
        <row r="447">
          <cell r="BA447">
            <v>0</v>
          </cell>
          <cell r="BB447">
            <v>0</v>
          </cell>
        </row>
        <row r="448">
          <cell r="BA448">
            <v>0</v>
          </cell>
          <cell r="BB448">
            <v>0</v>
          </cell>
        </row>
        <row r="449">
          <cell r="BA449">
            <v>0</v>
          </cell>
          <cell r="BB449">
            <v>0</v>
          </cell>
        </row>
        <row r="453">
          <cell r="BA453">
            <v>3800000</v>
          </cell>
          <cell r="BB453">
            <v>3800000</v>
          </cell>
        </row>
        <row r="454">
          <cell r="D454">
            <v>129600000</v>
          </cell>
          <cell r="E454">
            <v>129960000</v>
          </cell>
          <cell r="L454">
            <v>185500000.00000003</v>
          </cell>
          <cell r="M454">
            <v>182025000</v>
          </cell>
          <cell r="T454">
            <v>250800000</v>
          </cell>
          <cell r="U454">
            <v>247585001</v>
          </cell>
          <cell r="AB454">
            <v>229833333.33333334</v>
          </cell>
          <cell r="AC454">
            <v>192585000</v>
          </cell>
          <cell r="AJ454">
            <v>0</v>
          </cell>
          <cell r="AK454">
            <v>0</v>
          </cell>
          <cell r="AR454">
            <v>0</v>
          </cell>
          <cell r="AS454">
            <v>0</v>
          </cell>
          <cell r="BA454">
            <v>24400000</v>
          </cell>
          <cell r="BB454">
            <v>23000000</v>
          </cell>
        </row>
        <row r="455">
          <cell r="BA455">
            <v>700000</v>
          </cell>
          <cell r="BB455">
            <v>700000</v>
          </cell>
        </row>
        <row r="473">
          <cell r="D473">
            <v>92800000</v>
          </cell>
          <cell r="E473">
            <v>91999000</v>
          </cell>
          <cell r="L473">
            <v>123800000</v>
          </cell>
          <cell r="M473">
            <v>120175000</v>
          </cell>
          <cell r="AB473">
            <v>249100000</v>
          </cell>
          <cell r="AC473">
            <v>219951304</v>
          </cell>
          <cell r="AJ473">
            <v>0</v>
          </cell>
          <cell r="AK473">
            <v>0</v>
          </cell>
          <cell r="AR473">
            <v>0</v>
          </cell>
          <cell r="AS473">
            <v>0</v>
          </cell>
        </row>
        <row r="492">
          <cell r="D492">
            <v>73250000</v>
          </cell>
          <cell r="E492">
            <v>72695000</v>
          </cell>
          <cell r="L492">
            <v>88944444</v>
          </cell>
          <cell r="M492">
            <v>89825000</v>
          </cell>
          <cell r="AB492">
            <v>330530000</v>
          </cell>
          <cell r="AC492">
            <v>287338500</v>
          </cell>
          <cell r="AJ492">
            <v>0</v>
          </cell>
          <cell r="AK492">
            <v>0</v>
          </cell>
          <cell r="AR492">
            <v>0</v>
          </cell>
          <cell r="AS492">
            <v>0</v>
          </cell>
        </row>
        <row r="511">
          <cell r="D511">
            <v>0</v>
          </cell>
          <cell r="E511">
            <v>0</v>
          </cell>
          <cell r="L511">
            <v>0</v>
          </cell>
          <cell r="M511">
            <v>0</v>
          </cell>
          <cell r="AB511">
            <v>0</v>
          </cell>
          <cell r="AC511">
            <v>0</v>
          </cell>
          <cell r="AJ511">
            <v>0</v>
          </cell>
          <cell r="AK511">
            <v>0</v>
          </cell>
          <cell r="AR511">
            <v>0</v>
          </cell>
          <cell r="AS511">
            <v>0</v>
          </cell>
        </row>
        <row r="518">
          <cell r="D518">
            <v>16700000</v>
          </cell>
          <cell r="E518">
            <v>16700000</v>
          </cell>
          <cell r="L518">
            <v>11125000</v>
          </cell>
          <cell r="M518">
            <v>12875000</v>
          </cell>
          <cell r="T518">
            <v>0</v>
          </cell>
          <cell r="U518">
            <v>3525000</v>
          </cell>
          <cell r="AB518">
            <v>0</v>
          </cell>
          <cell r="AC518">
            <v>1074500</v>
          </cell>
          <cell r="AJ518">
            <v>0</v>
          </cell>
          <cell r="AK518">
            <v>0</v>
          </cell>
          <cell r="AR518">
            <v>0</v>
          </cell>
          <cell r="AS518">
            <v>0</v>
          </cell>
        </row>
        <row r="527">
          <cell r="BA527">
            <v>0</v>
          </cell>
          <cell r="BB527">
            <v>0</v>
          </cell>
        </row>
        <row r="528">
          <cell r="BA528">
            <v>1100000</v>
          </cell>
          <cell r="BB528">
            <v>1000000</v>
          </cell>
        </row>
        <row r="529">
          <cell r="BA529">
            <v>0</v>
          </cell>
          <cell r="BB529">
            <v>0</v>
          </cell>
        </row>
        <row r="533">
          <cell r="BA533">
            <v>0</v>
          </cell>
          <cell r="BB533">
            <v>0</v>
          </cell>
        </row>
        <row r="534">
          <cell r="BA534">
            <v>3000000</v>
          </cell>
          <cell r="BB534">
            <v>0</v>
          </cell>
        </row>
        <row r="535">
          <cell r="BA535">
            <v>2250000</v>
          </cell>
          <cell r="BB535">
            <v>0</v>
          </cell>
        </row>
        <row r="539">
          <cell r="BA539">
            <v>13500000</v>
          </cell>
          <cell r="BB539">
            <v>10500000</v>
          </cell>
        </row>
        <row r="540">
          <cell r="D540">
            <v>99000000</v>
          </cell>
          <cell r="E540">
            <v>94100000</v>
          </cell>
          <cell r="L540">
            <v>134400000</v>
          </cell>
          <cell r="M540">
            <v>131175000</v>
          </cell>
          <cell r="T540">
            <v>185599999.99999997</v>
          </cell>
          <cell r="U540">
            <v>180150000</v>
          </cell>
          <cell r="AB540">
            <v>111052083.33333333</v>
          </cell>
          <cell r="AC540">
            <v>100725000</v>
          </cell>
          <cell r="AJ540">
            <v>0</v>
          </cell>
          <cell r="AK540">
            <v>0</v>
          </cell>
          <cell r="AR540">
            <v>0</v>
          </cell>
          <cell r="AS540">
            <v>0</v>
          </cell>
          <cell r="BA540">
            <v>2000000</v>
          </cell>
          <cell r="BB540">
            <v>1500000</v>
          </cell>
        </row>
        <row r="541">
          <cell r="BA541">
            <v>5800000</v>
          </cell>
          <cell r="BB541">
            <v>3300000</v>
          </cell>
        </row>
        <row r="559">
          <cell r="D559">
            <v>45225000</v>
          </cell>
          <cell r="E559">
            <v>40225000</v>
          </cell>
          <cell r="L559">
            <v>60600000</v>
          </cell>
          <cell r="M559">
            <v>53500000</v>
          </cell>
          <cell r="AB559">
            <v>69850000</v>
          </cell>
          <cell r="AC559">
            <v>37550000</v>
          </cell>
          <cell r="AJ559">
            <v>0</v>
          </cell>
          <cell r="AK559">
            <v>0</v>
          </cell>
          <cell r="AR559">
            <v>0</v>
          </cell>
          <cell r="AS559">
            <v>0</v>
          </cell>
        </row>
        <row r="578">
          <cell r="D578">
            <v>25583333</v>
          </cell>
          <cell r="E578">
            <v>11950000</v>
          </cell>
          <cell r="L578">
            <v>27475000</v>
          </cell>
          <cell r="M578">
            <v>25475000</v>
          </cell>
          <cell r="AB578">
            <v>36950000</v>
          </cell>
          <cell r="AC578">
            <v>17975000</v>
          </cell>
          <cell r="AJ578">
            <v>0</v>
          </cell>
          <cell r="AK578">
            <v>0</v>
          </cell>
          <cell r="AR578">
            <v>0</v>
          </cell>
          <cell r="AS578">
            <v>0</v>
          </cell>
        </row>
        <row r="597">
          <cell r="D597">
            <v>0</v>
          </cell>
          <cell r="E597">
            <v>0</v>
          </cell>
          <cell r="L597">
            <v>0</v>
          </cell>
          <cell r="M597">
            <v>0</v>
          </cell>
          <cell r="AB597">
            <v>0</v>
          </cell>
          <cell r="AC597">
            <v>0</v>
          </cell>
          <cell r="AJ597">
            <v>0</v>
          </cell>
          <cell r="AK597">
            <v>0</v>
          </cell>
          <cell r="AR597">
            <v>0</v>
          </cell>
          <cell r="AS597">
            <v>0</v>
          </cell>
        </row>
        <row r="604">
          <cell r="D604">
            <v>6500000</v>
          </cell>
          <cell r="E604">
            <v>5000000</v>
          </cell>
          <cell r="L604">
            <v>6825000</v>
          </cell>
          <cell r="M604">
            <v>6825000</v>
          </cell>
          <cell r="T604">
            <v>0</v>
          </cell>
          <cell r="U604">
            <v>0</v>
          </cell>
          <cell r="AB604">
            <v>0</v>
          </cell>
          <cell r="AC604">
            <v>0</v>
          </cell>
          <cell r="AJ604">
            <v>0</v>
          </cell>
          <cell r="AK604">
            <v>0</v>
          </cell>
          <cell r="AR604">
            <v>0</v>
          </cell>
          <cell r="AS604">
            <v>0</v>
          </cell>
        </row>
        <row r="613">
          <cell r="BA613">
            <v>150000</v>
          </cell>
          <cell r="BB613">
            <v>373000</v>
          </cell>
        </row>
        <row r="614">
          <cell r="BA614">
            <v>2950000</v>
          </cell>
          <cell r="BB614">
            <v>2950000</v>
          </cell>
        </row>
        <row r="615">
          <cell r="BA615">
            <v>200000</v>
          </cell>
          <cell r="BB615">
            <v>1850000</v>
          </cell>
        </row>
        <row r="619">
          <cell r="BA619">
            <v>5326000</v>
          </cell>
          <cell r="BB619">
            <v>4926000</v>
          </cell>
        </row>
        <row r="620">
          <cell r="BA620">
            <v>6025000</v>
          </cell>
          <cell r="BB620">
            <v>6025000</v>
          </cell>
        </row>
        <row r="621">
          <cell r="BA621">
            <v>1976000</v>
          </cell>
          <cell r="BB621">
            <v>1626000</v>
          </cell>
        </row>
        <row r="625">
          <cell r="BA625">
            <v>18183000</v>
          </cell>
          <cell r="BB625">
            <v>18563000</v>
          </cell>
        </row>
        <row r="626">
          <cell r="D626">
            <v>316120000</v>
          </cell>
          <cell r="E626">
            <v>316444500</v>
          </cell>
          <cell r="L626">
            <v>366278000.00000006</v>
          </cell>
          <cell r="M626">
            <v>366705000</v>
          </cell>
          <cell r="T626">
            <v>461289999.99999994</v>
          </cell>
          <cell r="U626">
            <v>461290500</v>
          </cell>
          <cell r="AB626">
            <v>307912500</v>
          </cell>
          <cell r="AC626">
            <v>278649000</v>
          </cell>
          <cell r="AJ626">
            <v>0</v>
          </cell>
          <cell r="AK626">
            <v>0</v>
          </cell>
          <cell r="AR626">
            <v>0</v>
          </cell>
          <cell r="AS626">
            <v>0</v>
          </cell>
          <cell r="BA626">
            <v>4350000</v>
          </cell>
          <cell r="BB626">
            <v>4351000</v>
          </cell>
        </row>
        <row r="627">
          <cell r="BA627">
            <v>11200000</v>
          </cell>
          <cell r="BB627">
            <v>10052000</v>
          </cell>
        </row>
        <row r="645">
          <cell r="D645">
            <v>125348700</v>
          </cell>
          <cell r="E645">
            <v>125348700</v>
          </cell>
          <cell r="L645">
            <v>150293500</v>
          </cell>
          <cell r="M645">
            <v>150290500</v>
          </cell>
          <cell r="AB645">
            <v>223000000</v>
          </cell>
          <cell r="AC645">
            <v>181047000</v>
          </cell>
          <cell r="AJ645">
            <v>0</v>
          </cell>
          <cell r="AK645">
            <v>0</v>
          </cell>
          <cell r="AR645">
            <v>0</v>
          </cell>
          <cell r="AS645">
            <v>0</v>
          </cell>
        </row>
        <row r="664">
          <cell r="D664">
            <v>79750000</v>
          </cell>
          <cell r="E664">
            <v>77350000</v>
          </cell>
          <cell r="L664">
            <v>74250000</v>
          </cell>
          <cell r="M664">
            <v>70973000</v>
          </cell>
          <cell r="AB664">
            <v>121395000</v>
          </cell>
          <cell r="AC664">
            <v>89915000</v>
          </cell>
          <cell r="AJ664">
            <v>0</v>
          </cell>
          <cell r="AK664">
            <v>0</v>
          </cell>
          <cell r="AR664">
            <v>0</v>
          </cell>
          <cell r="AS664">
            <v>0</v>
          </cell>
        </row>
        <row r="683">
          <cell r="D683">
            <v>0</v>
          </cell>
          <cell r="E683">
            <v>0</v>
          </cell>
          <cell r="L683">
            <v>0</v>
          </cell>
          <cell r="M683">
            <v>0</v>
          </cell>
          <cell r="AB683">
            <v>0</v>
          </cell>
          <cell r="AC683">
            <v>0</v>
          </cell>
          <cell r="AJ683">
            <v>0</v>
          </cell>
          <cell r="AK683">
            <v>0</v>
          </cell>
          <cell r="AR683">
            <v>0</v>
          </cell>
          <cell r="AS683">
            <v>0</v>
          </cell>
        </row>
        <row r="690">
          <cell r="D690">
            <v>26845000</v>
          </cell>
          <cell r="E690">
            <v>26845000</v>
          </cell>
          <cell r="L690">
            <v>15685000</v>
          </cell>
          <cell r="M690">
            <v>18015000</v>
          </cell>
          <cell r="T690">
            <v>165000</v>
          </cell>
          <cell r="U690">
            <v>355000</v>
          </cell>
          <cell r="AB690">
            <v>0</v>
          </cell>
          <cell r="AC690">
            <v>317500</v>
          </cell>
          <cell r="AJ690">
            <v>0</v>
          </cell>
          <cell r="AK690">
            <v>0</v>
          </cell>
          <cell r="AR690">
            <v>0</v>
          </cell>
          <cell r="AS690">
            <v>0</v>
          </cell>
        </row>
        <row r="699">
          <cell r="BA699">
            <v>0</v>
          </cell>
          <cell r="BB699">
            <v>0</v>
          </cell>
        </row>
        <row r="700">
          <cell r="BA700">
            <v>0</v>
          </cell>
          <cell r="BB700">
            <v>0</v>
          </cell>
        </row>
        <row r="701">
          <cell r="BA701">
            <v>0</v>
          </cell>
          <cell r="BB701">
            <v>0</v>
          </cell>
        </row>
        <row r="705">
          <cell r="BA705">
            <v>0</v>
          </cell>
          <cell r="BB705">
            <v>0</v>
          </cell>
        </row>
        <row r="706">
          <cell r="BA706">
            <v>0</v>
          </cell>
          <cell r="BB706">
            <v>0</v>
          </cell>
        </row>
        <row r="707">
          <cell r="BA707">
            <v>375000</v>
          </cell>
          <cell r="BB707">
            <v>375000</v>
          </cell>
        </row>
        <row r="711">
          <cell r="BA711">
            <v>9700000</v>
          </cell>
          <cell r="BB711">
            <v>9700000</v>
          </cell>
        </row>
        <row r="712">
          <cell r="D712">
            <v>107400000</v>
          </cell>
          <cell r="E712">
            <v>107510000</v>
          </cell>
          <cell r="L712">
            <v>142800000</v>
          </cell>
          <cell r="M712">
            <v>143400000</v>
          </cell>
          <cell r="T712">
            <v>93750000</v>
          </cell>
          <cell r="U712">
            <v>93825000</v>
          </cell>
          <cell r="AB712">
            <v>61600000</v>
          </cell>
          <cell r="AC712">
            <v>62457000</v>
          </cell>
          <cell r="AJ712">
            <v>0</v>
          </cell>
          <cell r="AK712">
            <v>0</v>
          </cell>
          <cell r="AR712">
            <v>0</v>
          </cell>
          <cell r="AS712">
            <v>0</v>
          </cell>
          <cell r="BA712">
            <v>7100000</v>
          </cell>
          <cell r="BB712">
            <v>7100000</v>
          </cell>
        </row>
        <row r="713">
          <cell r="BA713">
            <v>3425000</v>
          </cell>
          <cell r="BB713">
            <v>3425000</v>
          </cell>
        </row>
        <row r="731">
          <cell r="D731">
            <v>41615000</v>
          </cell>
          <cell r="E731">
            <v>42015000</v>
          </cell>
          <cell r="L731">
            <v>60575000</v>
          </cell>
          <cell r="M731">
            <v>60575000</v>
          </cell>
          <cell r="AB731">
            <v>136900000</v>
          </cell>
          <cell r="AC731">
            <v>136900000</v>
          </cell>
          <cell r="AJ731">
            <v>0</v>
          </cell>
          <cell r="AK731">
            <v>0</v>
          </cell>
          <cell r="AR731">
            <v>0</v>
          </cell>
          <cell r="AS731">
            <v>0</v>
          </cell>
        </row>
        <row r="750">
          <cell r="D750">
            <v>69800000</v>
          </cell>
          <cell r="E750">
            <v>69800000</v>
          </cell>
          <cell r="L750">
            <v>62025000</v>
          </cell>
          <cell r="M750">
            <v>62025000</v>
          </cell>
          <cell r="AB750">
            <v>112100000</v>
          </cell>
          <cell r="AC750">
            <v>112100000</v>
          </cell>
          <cell r="AJ750">
            <v>0</v>
          </cell>
          <cell r="AK750">
            <v>0</v>
          </cell>
          <cell r="AR750">
            <v>0</v>
          </cell>
          <cell r="AS750">
            <v>0</v>
          </cell>
        </row>
        <row r="769">
          <cell r="D769">
            <v>0</v>
          </cell>
          <cell r="E769">
            <v>0</v>
          </cell>
          <cell r="L769">
            <v>0</v>
          </cell>
          <cell r="M769">
            <v>0</v>
          </cell>
          <cell r="AB769">
            <v>0</v>
          </cell>
          <cell r="AC769">
            <v>0</v>
          </cell>
          <cell r="AJ769">
            <v>0</v>
          </cell>
          <cell r="AK769">
            <v>0</v>
          </cell>
          <cell r="AR769">
            <v>0</v>
          </cell>
          <cell r="AS769">
            <v>0</v>
          </cell>
        </row>
        <row r="776">
          <cell r="D776">
            <v>17740000</v>
          </cell>
          <cell r="E776">
            <v>17740000</v>
          </cell>
          <cell r="L776">
            <v>9492500</v>
          </cell>
          <cell r="M776">
            <v>10797500</v>
          </cell>
          <cell r="T776">
            <v>0</v>
          </cell>
          <cell r="U776">
            <v>3200000</v>
          </cell>
          <cell r="AB776">
            <v>0</v>
          </cell>
          <cell r="AC776">
            <v>2012500</v>
          </cell>
          <cell r="AJ776">
            <v>0</v>
          </cell>
          <cell r="AK776">
            <v>0</v>
          </cell>
          <cell r="AR776">
            <v>0</v>
          </cell>
          <cell r="AS776">
            <v>0</v>
          </cell>
        </row>
        <row r="785">
          <cell r="BA785">
            <v>699000</v>
          </cell>
          <cell r="BB785">
            <v>699000</v>
          </cell>
        </row>
        <row r="786">
          <cell r="BA786">
            <v>2450000</v>
          </cell>
          <cell r="BB786">
            <v>2450000</v>
          </cell>
        </row>
        <row r="787">
          <cell r="BA787">
            <v>0</v>
          </cell>
          <cell r="BB787">
            <v>0</v>
          </cell>
        </row>
        <row r="791">
          <cell r="BA791">
            <v>4793500</v>
          </cell>
          <cell r="BB791">
            <v>4849000</v>
          </cell>
        </row>
        <row r="792">
          <cell r="BA792">
            <v>1050000</v>
          </cell>
          <cell r="BB792">
            <v>1050000</v>
          </cell>
        </row>
        <row r="793">
          <cell r="BA793">
            <v>950000</v>
          </cell>
          <cell r="BB793">
            <v>0</v>
          </cell>
        </row>
        <row r="797">
          <cell r="BA797">
            <v>12098000</v>
          </cell>
          <cell r="BB797">
            <v>11540500</v>
          </cell>
        </row>
        <row r="798">
          <cell r="D798">
            <v>199950000</v>
          </cell>
          <cell r="E798">
            <v>194227000</v>
          </cell>
          <cell r="L798">
            <v>297000000</v>
          </cell>
          <cell r="M798">
            <v>278545500</v>
          </cell>
          <cell r="T798">
            <v>331800000</v>
          </cell>
          <cell r="U798">
            <v>314849500</v>
          </cell>
          <cell r="AB798">
            <v>214827083.33333334</v>
          </cell>
          <cell r="AC798">
            <v>203790500</v>
          </cell>
          <cell r="AJ798">
            <v>0</v>
          </cell>
          <cell r="AK798">
            <v>0</v>
          </cell>
          <cell r="AR798">
            <v>0</v>
          </cell>
          <cell r="AS798">
            <v>0</v>
          </cell>
          <cell r="BA798">
            <v>11250000</v>
          </cell>
          <cell r="BB798">
            <v>6388000</v>
          </cell>
        </row>
        <row r="799">
          <cell r="BA799">
            <v>4719000</v>
          </cell>
          <cell r="BB799">
            <v>3219000</v>
          </cell>
        </row>
        <row r="817">
          <cell r="D817">
            <v>97000000</v>
          </cell>
          <cell r="E817">
            <v>95475000</v>
          </cell>
          <cell r="L817">
            <v>136400000</v>
          </cell>
          <cell r="M817">
            <v>132205000</v>
          </cell>
          <cell r="AB817">
            <v>165620000</v>
          </cell>
          <cell r="AC817">
            <v>153175000</v>
          </cell>
          <cell r="AJ817">
            <v>0</v>
          </cell>
          <cell r="AK817">
            <v>0</v>
          </cell>
          <cell r="AR817">
            <v>0</v>
          </cell>
          <cell r="AS817">
            <v>0</v>
          </cell>
        </row>
        <row r="836">
          <cell r="D836">
            <v>70650000</v>
          </cell>
          <cell r="E836">
            <v>70641000</v>
          </cell>
          <cell r="L836">
            <v>86400000</v>
          </cell>
          <cell r="M836">
            <v>78427000</v>
          </cell>
          <cell r="AB836">
            <v>86325000</v>
          </cell>
          <cell r="AC836">
            <v>65147000</v>
          </cell>
          <cell r="AJ836">
            <v>0</v>
          </cell>
          <cell r="AK836">
            <v>0</v>
          </cell>
          <cell r="AR836">
            <v>0</v>
          </cell>
          <cell r="AS836">
            <v>0</v>
          </cell>
        </row>
        <row r="855">
          <cell r="D855">
            <v>0</v>
          </cell>
          <cell r="E855">
            <v>0</v>
          </cell>
          <cell r="L855">
            <v>0</v>
          </cell>
          <cell r="M855">
            <v>0</v>
          </cell>
          <cell r="AB855">
            <v>0</v>
          </cell>
          <cell r="AC855">
            <v>0</v>
          </cell>
          <cell r="AJ855">
            <v>0</v>
          </cell>
          <cell r="AK855">
            <v>0</v>
          </cell>
          <cell r="AR855">
            <v>0</v>
          </cell>
          <cell r="AS855">
            <v>0</v>
          </cell>
        </row>
        <row r="862">
          <cell r="D862">
            <v>19582000</v>
          </cell>
          <cell r="E862">
            <v>19580000</v>
          </cell>
          <cell r="L862">
            <v>24835000</v>
          </cell>
          <cell r="M862">
            <v>24695000</v>
          </cell>
          <cell r="T862">
            <v>4064000</v>
          </cell>
          <cell r="U862">
            <v>6812000</v>
          </cell>
          <cell r="AB862">
            <v>0</v>
          </cell>
          <cell r="AC862">
            <v>0</v>
          </cell>
          <cell r="AJ862">
            <v>0</v>
          </cell>
          <cell r="AK862">
            <v>0</v>
          </cell>
          <cell r="AR862">
            <v>0</v>
          </cell>
          <cell r="AS862">
            <v>0</v>
          </cell>
        </row>
        <row r="871">
          <cell r="BA871">
            <v>0</v>
          </cell>
          <cell r="BB871">
            <v>0</v>
          </cell>
        </row>
        <row r="872">
          <cell r="BA872">
            <v>0</v>
          </cell>
          <cell r="BB872">
            <v>0</v>
          </cell>
        </row>
        <row r="873">
          <cell r="BA873">
            <v>0</v>
          </cell>
          <cell r="BB873">
            <v>0</v>
          </cell>
        </row>
        <row r="877">
          <cell r="BA877">
            <v>0</v>
          </cell>
          <cell r="BB877">
            <v>0</v>
          </cell>
        </row>
        <row r="878">
          <cell r="BA878">
            <v>0</v>
          </cell>
          <cell r="BB878">
            <v>600000</v>
          </cell>
        </row>
        <row r="879">
          <cell r="BA879">
            <v>0</v>
          </cell>
          <cell r="BB879">
            <v>0</v>
          </cell>
        </row>
        <row r="883">
          <cell r="BA883">
            <v>2100000</v>
          </cell>
          <cell r="BB883">
            <v>2100000</v>
          </cell>
        </row>
        <row r="884">
          <cell r="D884">
            <v>197550000</v>
          </cell>
          <cell r="E884">
            <v>197602000</v>
          </cell>
          <cell r="L884">
            <v>253950000</v>
          </cell>
          <cell r="M884">
            <v>251620500</v>
          </cell>
          <cell r="T884">
            <v>340700000</v>
          </cell>
          <cell r="U884">
            <v>340612500</v>
          </cell>
          <cell r="AB884">
            <v>229425000</v>
          </cell>
          <cell r="AC884">
            <v>228124000</v>
          </cell>
          <cell r="AJ884">
            <v>0</v>
          </cell>
          <cell r="AK884">
            <v>0</v>
          </cell>
          <cell r="AR884">
            <v>0</v>
          </cell>
          <cell r="AS884">
            <v>0</v>
          </cell>
          <cell r="BA884">
            <v>10500000</v>
          </cell>
          <cell r="BB884">
            <v>10350000</v>
          </cell>
        </row>
        <row r="885">
          <cell r="BA885">
            <v>3100000</v>
          </cell>
          <cell r="BB885">
            <v>3100000</v>
          </cell>
        </row>
        <row r="903">
          <cell r="D903">
            <v>82250000</v>
          </cell>
          <cell r="E903">
            <v>80796000</v>
          </cell>
          <cell r="L903">
            <v>149175000</v>
          </cell>
          <cell r="M903">
            <v>145738000</v>
          </cell>
          <cell r="AB903">
            <v>263268000</v>
          </cell>
          <cell r="AC903">
            <v>225838000</v>
          </cell>
          <cell r="AJ903">
            <v>0</v>
          </cell>
          <cell r="AK903">
            <v>0</v>
          </cell>
          <cell r="AR903">
            <v>0</v>
          </cell>
          <cell r="AS903">
            <v>0</v>
          </cell>
        </row>
        <row r="922">
          <cell r="D922">
            <v>60500000</v>
          </cell>
          <cell r="E922">
            <v>55150000</v>
          </cell>
          <cell r="L922">
            <v>47850000</v>
          </cell>
          <cell r="M922">
            <v>43350000</v>
          </cell>
          <cell r="AB922">
            <v>133540000</v>
          </cell>
          <cell r="AC922">
            <v>130350000</v>
          </cell>
          <cell r="AJ922">
            <v>0</v>
          </cell>
          <cell r="AK922">
            <v>0</v>
          </cell>
          <cell r="AR922">
            <v>0</v>
          </cell>
          <cell r="AS922">
            <v>0</v>
          </cell>
        </row>
        <row r="941">
          <cell r="D941">
            <v>0</v>
          </cell>
          <cell r="E941">
            <v>0</v>
          </cell>
          <cell r="L941">
            <v>0</v>
          </cell>
          <cell r="M941">
            <v>0</v>
          </cell>
          <cell r="AB941">
            <v>0</v>
          </cell>
          <cell r="AC941">
            <v>0</v>
          </cell>
          <cell r="AJ941">
            <v>0</v>
          </cell>
          <cell r="AK941">
            <v>0</v>
          </cell>
          <cell r="AR941">
            <v>0</v>
          </cell>
          <cell r="AS941">
            <v>0</v>
          </cell>
        </row>
        <row r="948">
          <cell r="D948">
            <v>13300000</v>
          </cell>
          <cell r="E948">
            <v>13300000</v>
          </cell>
          <cell r="L948">
            <v>9422000</v>
          </cell>
          <cell r="M948">
            <v>10658500</v>
          </cell>
          <cell r="T948">
            <v>0</v>
          </cell>
          <cell r="U948">
            <v>4269000</v>
          </cell>
          <cell r="AB948">
            <v>0</v>
          </cell>
          <cell r="AC948">
            <v>0</v>
          </cell>
          <cell r="AJ948">
            <v>0</v>
          </cell>
          <cell r="AK948">
            <v>0</v>
          </cell>
          <cell r="AR948">
            <v>0</v>
          </cell>
          <cell r="AS948">
            <v>0</v>
          </cell>
        </row>
        <row r="957">
          <cell r="BA957">
            <v>0</v>
          </cell>
          <cell r="BB957">
            <v>0</v>
          </cell>
        </row>
        <row r="958">
          <cell r="BA958">
            <v>0</v>
          </cell>
          <cell r="BB958">
            <v>0</v>
          </cell>
        </row>
        <row r="959">
          <cell r="BA959">
            <v>0</v>
          </cell>
          <cell r="BB959">
            <v>0</v>
          </cell>
        </row>
        <row r="963">
          <cell r="BA963">
            <v>0</v>
          </cell>
          <cell r="BB963">
            <v>0</v>
          </cell>
        </row>
        <row r="964">
          <cell r="BA964">
            <v>0</v>
          </cell>
          <cell r="BB964">
            <v>0</v>
          </cell>
        </row>
        <row r="965">
          <cell r="BA965">
            <v>0</v>
          </cell>
          <cell r="BB965">
            <v>0</v>
          </cell>
        </row>
        <row r="969">
          <cell r="BA969">
            <v>0</v>
          </cell>
          <cell r="BB969">
            <v>0</v>
          </cell>
        </row>
        <row r="970">
          <cell r="D970">
            <v>0</v>
          </cell>
          <cell r="E970">
            <v>0</v>
          </cell>
          <cell r="L970">
            <v>0</v>
          </cell>
          <cell r="M970">
            <v>0</v>
          </cell>
          <cell r="T970">
            <v>0</v>
          </cell>
          <cell r="U970">
            <v>0</v>
          </cell>
          <cell r="AB970">
            <v>0</v>
          </cell>
          <cell r="AC970">
            <v>0</v>
          </cell>
          <cell r="AJ970">
            <v>0</v>
          </cell>
          <cell r="AK970">
            <v>0</v>
          </cell>
          <cell r="AR970">
            <v>0</v>
          </cell>
          <cell r="AS970">
            <v>0</v>
          </cell>
          <cell r="BA970">
            <v>0</v>
          </cell>
          <cell r="BB970">
            <v>0</v>
          </cell>
        </row>
        <row r="971">
          <cell r="BA971">
            <v>0</v>
          </cell>
          <cell r="BB971">
            <v>0</v>
          </cell>
        </row>
        <row r="989">
          <cell r="D989">
            <v>0</v>
          </cell>
          <cell r="E989">
            <v>0</v>
          </cell>
          <cell r="L989">
            <v>0</v>
          </cell>
          <cell r="M989">
            <v>0</v>
          </cell>
          <cell r="AB989">
            <v>0</v>
          </cell>
          <cell r="AC989">
            <v>0</v>
          </cell>
          <cell r="AJ989">
            <v>0</v>
          </cell>
          <cell r="AK989">
            <v>0</v>
          </cell>
          <cell r="AR989">
            <v>0</v>
          </cell>
          <cell r="AS989">
            <v>0</v>
          </cell>
        </row>
        <row r="1008">
          <cell r="D1008">
            <v>0</v>
          </cell>
          <cell r="E1008">
            <v>0</v>
          </cell>
          <cell r="L1008">
            <v>0</v>
          </cell>
          <cell r="M1008">
            <v>0</v>
          </cell>
          <cell r="AB1008">
            <v>0</v>
          </cell>
          <cell r="AC1008">
            <v>0</v>
          </cell>
          <cell r="AJ1008">
            <v>0</v>
          </cell>
          <cell r="AK1008">
            <v>0</v>
          </cell>
          <cell r="AR1008">
            <v>0</v>
          </cell>
          <cell r="AS1008">
            <v>0</v>
          </cell>
        </row>
        <row r="1027">
          <cell r="D1027">
            <v>0</v>
          </cell>
          <cell r="E1027">
            <v>0</v>
          </cell>
          <cell r="L1027">
            <v>0</v>
          </cell>
          <cell r="M1027">
            <v>0</v>
          </cell>
          <cell r="AB1027">
            <v>0</v>
          </cell>
          <cell r="AC1027">
            <v>0</v>
          </cell>
          <cell r="AJ1027">
            <v>0</v>
          </cell>
          <cell r="AK1027">
            <v>0</v>
          </cell>
          <cell r="AR1027">
            <v>0</v>
          </cell>
          <cell r="AS1027">
            <v>0</v>
          </cell>
        </row>
        <row r="1034">
          <cell r="D1034">
            <v>0</v>
          </cell>
          <cell r="E1034">
            <v>0</v>
          </cell>
          <cell r="L1034">
            <v>0</v>
          </cell>
          <cell r="M1034">
            <v>0</v>
          </cell>
          <cell r="T1034">
            <v>0</v>
          </cell>
          <cell r="U1034">
            <v>0</v>
          </cell>
          <cell r="AB1034">
            <v>0</v>
          </cell>
          <cell r="AC1034">
            <v>0</v>
          </cell>
          <cell r="AJ1034">
            <v>0</v>
          </cell>
          <cell r="AK1034">
            <v>0</v>
          </cell>
          <cell r="AR1034">
            <v>0</v>
          </cell>
          <cell r="AS1034">
            <v>0</v>
          </cell>
        </row>
        <row r="1043">
          <cell r="BA1043">
            <v>0</v>
          </cell>
          <cell r="BB1043">
            <v>0</v>
          </cell>
        </row>
        <row r="1044">
          <cell r="BA1044">
            <v>0</v>
          </cell>
          <cell r="BB1044">
            <v>0</v>
          </cell>
        </row>
        <row r="1045">
          <cell r="BA1045">
            <v>0</v>
          </cell>
          <cell r="BB1045">
            <v>0</v>
          </cell>
        </row>
        <row r="1049">
          <cell r="BA1049">
            <v>0</v>
          </cell>
          <cell r="BB1049">
            <v>0</v>
          </cell>
        </row>
        <row r="1050">
          <cell r="BA1050">
            <v>0</v>
          </cell>
          <cell r="BB1050">
            <v>0</v>
          </cell>
        </row>
        <row r="1051">
          <cell r="BA1051">
            <v>0</v>
          </cell>
          <cell r="BB1051">
            <v>0</v>
          </cell>
        </row>
        <row r="1055">
          <cell r="BA1055">
            <v>0</v>
          </cell>
          <cell r="BB1055">
            <v>0</v>
          </cell>
        </row>
        <row r="1056">
          <cell r="D1056">
            <v>0</v>
          </cell>
          <cell r="E1056">
            <v>0</v>
          </cell>
          <cell r="L1056">
            <v>0</v>
          </cell>
          <cell r="M1056">
            <v>0</v>
          </cell>
          <cell r="T1056">
            <v>0</v>
          </cell>
          <cell r="U1056">
            <v>0</v>
          </cell>
          <cell r="AB1056">
            <v>0</v>
          </cell>
          <cell r="AC1056">
            <v>0</v>
          </cell>
          <cell r="AJ1056">
            <v>0</v>
          </cell>
          <cell r="AK1056">
            <v>0</v>
          </cell>
          <cell r="AR1056">
            <v>0</v>
          </cell>
          <cell r="AS1056">
            <v>0</v>
          </cell>
          <cell r="BA1056">
            <v>0</v>
          </cell>
          <cell r="BB1056">
            <v>0</v>
          </cell>
        </row>
        <row r="1057">
          <cell r="BA1057">
            <v>0</v>
          </cell>
          <cell r="BB1057">
            <v>0</v>
          </cell>
        </row>
        <row r="1075">
          <cell r="D1075">
            <v>0</v>
          </cell>
          <cell r="E1075">
            <v>0</v>
          </cell>
          <cell r="L1075">
            <v>0</v>
          </cell>
          <cell r="M1075">
            <v>0</v>
          </cell>
          <cell r="AB1075">
            <v>0</v>
          </cell>
          <cell r="AC1075">
            <v>0</v>
          </cell>
          <cell r="AJ1075">
            <v>0</v>
          </cell>
          <cell r="AK1075">
            <v>0</v>
          </cell>
          <cell r="AR1075">
            <v>0</v>
          </cell>
          <cell r="AS1075">
            <v>0</v>
          </cell>
        </row>
        <row r="1094">
          <cell r="D1094">
            <v>0</v>
          </cell>
          <cell r="E1094">
            <v>0</v>
          </cell>
          <cell r="L1094">
            <v>0</v>
          </cell>
          <cell r="M1094">
            <v>0</v>
          </cell>
          <cell r="AB1094">
            <v>0</v>
          </cell>
          <cell r="AC1094">
            <v>0</v>
          </cell>
          <cell r="AJ1094">
            <v>0</v>
          </cell>
          <cell r="AK1094">
            <v>0</v>
          </cell>
          <cell r="AR1094">
            <v>0</v>
          </cell>
          <cell r="AS1094">
            <v>0</v>
          </cell>
        </row>
        <row r="1113">
          <cell r="D1113">
            <v>0</v>
          </cell>
          <cell r="E1113">
            <v>0</v>
          </cell>
          <cell r="L1113">
            <v>0</v>
          </cell>
          <cell r="M1113">
            <v>0</v>
          </cell>
          <cell r="AB1113">
            <v>0</v>
          </cell>
          <cell r="AC1113">
            <v>0</v>
          </cell>
          <cell r="AJ1113">
            <v>0</v>
          </cell>
          <cell r="AK1113">
            <v>0</v>
          </cell>
          <cell r="AR1113">
            <v>0</v>
          </cell>
          <cell r="AS1113">
            <v>0</v>
          </cell>
        </row>
        <row r="1120">
          <cell r="D1120">
            <v>0</v>
          </cell>
          <cell r="E1120">
            <v>0</v>
          </cell>
          <cell r="L1120">
            <v>0</v>
          </cell>
          <cell r="M1120">
            <v>0</v>
          </cell>
          <cell r="T1120">
            <v>0</v>
          </cell>
          <cell r="U1120">
            <v>0</v>
          </cell>
          <cell r="AB1120">
            <v>0</v>
          </cell>
          <cell r="AC1120">
            <v>0</v>
          </cell>
          <cell r="AJ1120">
            <v>0</v>
          </cell>
          <cell r="AK1120">
            <v>0</v>
          </cell>
          <cell r="AR1120">
            <v>0</v>
          </cell>
          <cell r="AS1120">
            <v>0</v>
          </cell>
        </row>
        <row r="1229">
          <cell r="F1229">
            <v>16130978.000000238</v>
          </cell>
          <cell r="N1229">
            <v>46511697</v>
          </cell>
          <cell r="V1229">
            <v>72444999.000000477</v>
          </cell>
          <cell r="AD1229">
            <v>327719916.66666698</v>
          </cell>
          <cell r="AL1229">
            <v>0</v>
          </cell>
          <cell r="AT1229">
            <v>0</v>
          </cell>
          <cell r="BB1229">
            <v>106997000</v>
          </cell>
        </row>
        <row r="1248">
          <cell r="F1248">
            <v>30398300</v>
          </cell>
          <cell r="N1248">
            <v>52507998</v>
          </cell>
          <cell r="V1248">
            <v>95154000</v>
          </cell>
          <cell r="AD1248">
            <v>586635196</v>
          </cell>
          <cell r="AL1248">
            <v>0</v>
          </cell>
          <cell r="AT1248">
            <v>0</v>
          </cell>
        </row>
        <row r="1267">
          <cell r="F1267">
            <v>44096833</v>
          </cell>
          <cell r="N1267">
            <v>49435444</v>
          </cell>
          <cell r="V1267">
            <v>65282000</v>
          </cell>
          <cell r="AD1267">
            <v>636115500</v>
          </cell>
          <cell r="AL1267">
            <v>0</v>
          </cell>
          <cell r="AT1267">
            <v>0</v>
          </cell>
        </row>
        <row r="1286">
          <cell r="F1286">
            <v>0</v>
          </cell>
          <cell r="N1286">
            <v>0</v>
          </cell>
          <cell r="V1286">
            <v>0</v>
          </cell>
          <cell r="AD1286">
            <v>0</v>
          </cell>
          <cell r="AL1286">
            <v>0</v>
          </cell>
          <cell r="AT1286">
            <v>0</v>
          </cell>
        </row>
        <row r="1294">
          <cell r="F1294">
            <v>92843111.000000238</v>
          </cell>
          <cell r="N1294">
            <v>145193639</v>
          </cell>
          <cell r="V1294">
            <v>216334999.00000048</v>
          </cell>
          <cell r="AD1294">
            <v>1547607612.666667</v>
          </cell>
          <cell r="AL1294">
            <v>0</v>
          </cell>
          <cell r="AT1294">
            <v>0</v>
          </cell>
        </row>
      </sheetData>
      <sheetData sheetId="1"/>
      <sheetData sheetId="2"/>
      <sheetData sheetId="3"/>
      <sheetData sheetId="4">
        <row r="115">
          <cell r="L115">
            <v>1196190490.000001</v>
          </cell>
        </row>
      </sheetData>
      <sheetData sheetId="5">
        <row r="3">
          <cell r="E3" t="str">
            <v>UMUM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4">
          <cell r="F4">
            <v>0</v>
          </cell>
          <cell r="G4">
            <v>0</v>
          </cell>
        </row>
        <row r="5">
          <cell r="F5">
            <v>0</v>
          </cell>
          <cell r="G5">
            <v>0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9">
          <cell r="F9">
            <v>0</v>
          </cell>
          <cell r="G9">
            <v>0</v>
          </cell>
        </row>
        <row r="10">
          <cell r="F10">
            <v>0</v>
          </cell>
          <cell r="G10">
            <v>0</v>
          </cell>
        </row>
        <row r="11">
          <cell r="F11">
            <v>0</v>
          </cell>
          <cell r="G11">
            <v>0</v>
          </cell>
        </row>
        <row r="12">
          <cell r="F12">
            <v>0</v>
          </cell>
          <cell r="G12">
            <v>0</v>
          </cell>
        </row>
        <row r="13">
          <cell r="F13">
            <v>0</v>
          </cell>
          <cell r="G13">
            <v>0</v>
          </cell>
        </row>
        <row r="14">
          <cell r="F14">
            <v>0</v>
          </cell>
          <cell r="G14">
            <v>0</v>
          </cell>
        </row>
        <row r="15">
          <cell r="F15">
            <v>0</v>
          </cell>
          <cell r="G15">
            <v>0</v>
          </cell>
        </row>
        <row r="16">
          <cell r="F16">
            <v>0</v>
          </cell>
          <cell r="G16">
            <v>0</v>
          </cell>
        </row>
        <row r="17">
          <cell r="H17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000"/>
  <sheetViews>
    <sheetView tabSelected="1" topLeftCell="M76" workbookViewId="0">
      <selection activeCell="S62" sqref="S62"/>
    </sheetView>
  </sheetViews>
  <sheetFormatPr defaultColWidth="14.42578125" defaultRowHeight="15"/>
  <cols>
    <col min="1" max="1" width="5.5703125" customWidth="1"/>
    <col min="2" max="2" width="5" customWidth="1"/>
    <col min="3" max="3" width="16.42578125" customWidth="1"/>
    <col min="4" max="5" width="13.85546875" customWidth="1"/>
    <col min="6" max="6" width="14.42578125" customWidth="1"/>
    <col min="7" max="7" width="5.28515625" customWidth="1"/>
    <col min="8" max="8" width="9.85546875" customWidth="1"/>
    <col min="9" max="9" width="5.5703125" customWidth="1"/>
    <col min="10" max="10" width="5.140625" customWidth="1"/>
    <col min="11" max="11" width="17" customWidth="1"/>
    <col min="12" max="12" width="13.85546875" customWidth="1"/>
    <col min="13" max="13" width="14.85546875" customWidth="1"/>
    <col min="14" max="14" width="14.42578125" customWidth="1"/>
    <col min="15" max="15" width="5.28515625" customWidth="1"/>
    <col min="16" max="16" width="9.85546875" customWidth="1"/>
    <col min="17" max="18" width="5.42578125" customWidth="1"/>
    <col min="19" max="19" width="17.28515625" customWidth="1"/>
    <col min="20" max="20" width="15.5703125" customWidth="1"/>
    <col min="21" max="21" width="14.85546875" customWidth="1"/>
    <col min="22" max="22" width="14.5703125" customWidth="1"/>
    <col min="23" max="23" width="6.28515625" customWidth="1"/>
    <col min="24" max="24" width="9.85546875" customWidth="1"/>
    <col min="25" max="25" width="5.7109375" customWidth="1"/>
    <col min="26" max="26" width="5.42578125" customWidth="1"/>
    <col min="27" max="27" width="17.28515625" customWidth="1"/>
    <col min="28" max="28" width="15.5703125" customWidth="1"/>
    <col min="29" max="29" width="14.42578125" customWidth="1"/>
    <col min="30" max="30" width="13.85546875" customWidth="1"/>
    <col min="31" max="31" width="6.28515625" customWidth="1"/>
    <col min="32" max="32" width="9.85546875" customWidth="1"/>
    <col min="33" max="34" width="5.42578125" customWidth="1"/>
    <col min="35" max="35" width="17.28515625" customWidth="1"/>
    <col min="36" max="36" width="15.5703125" customWidth="1"/>
    <col min="37" max="37" width="14.42578125" customWidth="1"/>
    <col min="38" max="38" width="12.7109375" customWidth="1"/>
    <col min="39" max="39" width="6.28515625" customWidth="1"/>
    <col min="40" max="40" width="9.85546875" customWidth="1"/>
    <col min="41" max="42" width="5.42578125" customWidth="1"/>
    <col min="43" max="43" width="17.28515625" customWidth="1"/>
    <col min="44" max="44" width="15.5703125" customWidth="1"/>
    <col min="45" max="45" width="14.42578125" customWidth="1"/>
    <col min="46" max="46" width="12.7109375" customWidth="1"/>
    <col min="47" max="47" width="6.28515625" customWidth="1"/>
    <col min="48" max="48" width="9.85546875" customWidth="1"/>
    <col min="49" max="49" width="5.42578125" customWidth="1"/>
    <col min="50" max="50" width="3.42578125" customWidth="1"/>
    <col min="51" max="51" width="15.42578125" customWidth="1"/>
    <col min="52" max="54" width="12.140625" customWidth="1"/>
    <col min="55" max="55" width="5.28515625" customWidth="1"/>
    <col min="56" max="56" width="9.85546875" customWidth="1"/>
    <col min="57" max="57" width="6" customWidth="1"/>
    <col min="58" max="58" width="4.5703125" customWidth="1"/>
    <col min="59" max="59" width="15.42578125" customWidth="1"/>
    <col min="60" max="62" width="12.140625" customWidth="1"/>
    <col min="63" max="63" width="5.28515625" customWidth="1"/>
    <col min="64" max="64" width="9.85546875" customWidth="1"/>
    <col min="65" max="65" width="5.5703125" customWidth="1"/>
    <col min="66" max="66" width="5.42578125" customWidth="1"/>
    <col min="67" max="67" width="15.42578125" customWidth="1"/>
    <col min="68" max="69" width="12.5703125" bestFit="1" customWidth="1"/>
    <col min="70" max="70" width="12.140625" customWidth="1"/>
    <col min="71" max="71" width="5.28515625" customWidth="1"/>
    <col min="72" max="72" width="9.85546875" customWidth="1"/>
    <col min="73" max="73" width="6" customWidth="1"/>
    <col min="74" max="74" width="5.5703125" customWidth="1"/>
    <col min="75" max="75" width="16.5703125" customWidth="1"/>
    <col min="76" max="77" width="14.85546875" customWidth="1"/>
    <col min="78" max="78" width="15.42578125" customWidth="1"/>
    <col min="79" max="79" width="5.5703125" customWidth="1"/>
    <col min="80" max="80" width="10.5703125" customWidth="1"/>
    <col min="81" max="81" width="2.85546875" customWidth="1"/>
    <col min="82" max="82" width="4.42578125" customWidth="1"/>
    <col min="83" max="83" width="8.7109375" customWidth="1"/>
  </cols>
  <sheetData>
    <row r="1" spans="1:83" ht="14.25" customHeight="1">
      <c r="B1" s="1"/>
      <c r="D1" s="2"/>
      <c r="E1" s="2"/>
      <c r="F1" s="2"/>
      <c r="J1" s="1"/>
      <c r="R1" s="1"/>
      <c r="Z1" s="1"/>
      <c r="AH1" s="1"/>
      <c r="AP1" s="1"/>
      <c r="AX1" s="1"/>
      <c r="BF1" s="1"/>
      <c r="BN1" s="1"/>
      <c r="BV1" s="1"/>
    </row>
    <row r="2" spans="1:83" ht="14.25" customHeight="1">
      <c r="B2" s="1"/>
      <c r="C2" s="3" t="s">
        <v>0</v>
      </c>
      <c r="D2" s="4" t="str">
        <f>'[1]ANALISA PIUTANG'!E3</f>
        <v>UMUM</v>
      </c>
      <c r="E2" s="2"/>
      <c r="F2" s="2"/>
      <c r="J2" s="1"/>
      <c r="R2" s="1"/>
      <c r="Z2" s="1"/>
      <c r="AH2" s="1"/>
      <c r="AP2" s="1"/>
      <c r="AX2" s="1"/>
      <c r="BF2" s="1"/>
      <c r="BN2" s="1"/>
      <c r="BV2" s="1"/>
    </row>
    <row r="3" spans="1:83" ht="14.25" customHeight="1">
      <c r="A3" s="5"/>
      <c r="B3" s="6"/>
      <c r="C3" s="5"/>
      <c r="D3" s="7" t="s">
        <v>1</v>
      </c>
      <c r="E3" s="5"/>
      <c r="F3" s="2"/>
      <c r="G3" s="5"/>
      <c r="H3" s="5"/>
      <c r="I3" s="5"/>
      <c r="J3" s="6" t="s">
        <v>2</v>
      </c>
      <c r="K3" s="5"/>
      <c r="L3" s="7" t="s">
        <v>1</v>
      </c>
      <c r="M3" s="5"/>
      <c r="N3" s="5"/>
      <c r="O3" s="5"/>
      <c r="P3" s="5"/>
      <c r="Q3" s="5"/>
      <c r="R3" s="6"/>
      <c r="S3" s="5"/>
      <c r="T3" s="7" t="s">
        <v>1</v>
      </c>
      <c r="U3" s="5"/>
      <c r="V3" s="8"/>
      <c r="W3" s="5"/>
      <c r="X3" s="5"/>
      <c r="Y3" s="5"/>
      <c r="Z3" s="6"/>
      <c r="AA3" s="5"/>
      <c r="AB3" s="7" t="s">
        <v>3</v>
      </c>
      <c r="AC3" s="5"/>
      <c r="AD3" s="5"/>
      <c r="AE3" s="5"/>
      <c r="AF3" s="5"/>
      <c r="AG3" s="5"/>
      <c r="AH3" s="6"/>
      <c r="AI3" s="5"/>
      <c r="AJ3" s="7" t="s">
        <v>4</v>
      </c>
      <c r="AK3" s="5"/>
      <c r="AL3" s="5"/>
      <c r="AM3" s="5"/>
      <c r="AN3" s="5"/>
      <c r="AO3" s="5"/>
      <c r="AP3" s="6"/>
      <c r="AQ3" s="5"/>
      <c r="AR3" s="7"/>
      <c r="AS3" s="5"/>
      <c r="AT3" s="5"/>
      <c r="AU3" s="5"/>
      <c r="AV3" s="5"/>
      <c r="AW3" s="5"/>
      <c r="AX3" s="5"/>
      <c r="AY3" s="5"/>
      <c r="AZ3" s="7" t="s">
        <v>1</v>
      </c>
      <c r="BA3" s="5"/>
      <c r="BB3" s="5"/>
      <c r="BC3" s="5"/>
      <c r="BD3" s="5"/>
      <c r="BE3" s="5"/>
      <c r="BF3" s="6"/>
      <c r="BG3" s="5"/>
      <c r="BH3" s="7" t="s">
        <v>1</v>
      </c>
      <c r="BI3" s="5"/>
      <c r="BJ3" s="5"/>
      <c r="BK3" s="5"/>
      <c r="BL3" s="5"/>
      <c r="BM3" s="5"/>
      <c r="BN3" s="6"/>
      <c r="BO3" s="5"/>
      <c r="BP3" s="7" t="s">
        <v>1</v>
      </c>
      <c r="BQ3" s="5"/>
      <c r="BR3" s="5"/>
      <c r="BS3" s="5"/>
      <c r="BT3" s="5"/>
      <c r="BU3" s="5"/>
      <c r="BV3" s="32" t="s">
        <v>5</v>
      </c>
      <c r="BW3" s="30"/>
      <c r="BX3" s="30"/>
      <c r="BY3" s="30"/>
      <c r="BZ3" s="30"/>
      <c r="CA3" s="30"/>
      <c r="CB3" s="30"/>
      <c r="CC3" s="5"/>
      <c r="CD3" s="5"/>
      <c r="CE3" s="5"/>
    </row>
    <row r="4" spans="1:83" ht="14.25" customHeight="1">
      <c r="B4" s="1"/>
      <c r="D4" s="2"/>
      <c r="E4" s="2"/>
      <c r="F4" s="2"/>
      <c r="J4" s="1"/>
      <c r="R4" s="1"/>
      <c r="V4" s="9" t="s">
        <v>2</v>
      </c>
      <c r="Z4" s="1"/>
      <c r="AD4" s="9" t="s">
        <v>2</v>
      </c>
      <c r="AH4" s="1"/>
      <c r="AL4" s="9" t="s">
        <v>2</v>
      </c>
      <c r="AP4" s="1"/>
      <c r="AT4" s="9" t="s">
        <v>2</v>
      </c>
      <c r="AX4" s="1"/>
      <c r="BF4" s="1"/>
      <c r="BN4" s="1"/>
      <c r="BV4" s="1"/>
    </row>
    <row r="5" spans="1:83" ht="14.25" customHeight="1">
      <c r="A5" s="10"/>
      <c r="B5" s="10"/>
      <c r="C5" s="10" t="s">
        <v>6</v>
      </c>
      <c r="D5" s="11"/>
      <c r="E5" s="11"/>
      <c r="F5" s="11"/>
      <c r="G5" s="10"/>
      <c r="H5" s="10"/>
      <c r="I5" s="10"/>
      <c r="J5" s="10"/>
      <c r="K5" s="10" t="s">
        <v>6</v>
      </c>
      <c r="L5" s="11"/>
      <c r="M5" s="11"/>
      <c r="N5" s="11"/>
      <c r="O5" s="10"/>
      <c r="P5" s="10"/>
      <c r="Q5" s="10"/>
      <c r="R5" s="10"/>
      <c r="S5" s="10" t="s">
        <v>6</v>
      </c>
      <c r="T5" s="11"/>
      <c r="U5" s="11"/>
      <c r="V5" s="11"/>
      <c r="W5" s="10"/>
      <c r="X5" s="10"/>
      <c r="Y5" s="10"/>
      <c r="Z5" s="10"/>
      <c r="AA5" s="10" t="s">
        <v>6</v>
      </c>
      <c r="AB5" s="11"/>
      <c r="AC5" s="11"/>
      <c r="AD5" s="11"/>
      <c r="AE5" s="10"/>
      <c r="AF5" s="10"/>
      <c r="AG5" s="10"/>
      <c r="AH5" s="10"/>
      <c r="AI5" s="10" t="s">
        <v>6</v>
      </c>
      <c r="AJ5" s="11"/>
      <c r="AK5" s="11"/>
      <c r="AL5" s="11"/>
      <c r="AM5" s="10"/>
      <c r="AN5" s="10"/>
      <c r="AO5" s="10"/>
      <c r="AP5" s="10"/>
      <c r="AQ5" s="10" t="s">
        <v>6</v>
      </c>
      <c r="AR5" s="11"/>
      <c r="AS5" s="11"/>
      <c r="AT5" s="11"/>
      <c r="AU5" s="10"/>
      <c r="AV5" s="10"/>
      <c r="AW5" s="10"/>
      <c r="AX5" s="10"/>
      <c r="AY5" s="10" t="s">
        <v>6</v>
      </c>
      <c r="AZ5" s="11"/>
      <c r="BA5" s="11"/>
      <c r="BB5" s="11"/>
      <c r="BC5" s="10"/>
      <c r="BD5" s="10"/>
      <c r="BE5" s="10"/>
      <c r="BF5" s="10"/>
      <c r="BG5" s="10" t="s">
        <v>6</v>
      </c>
      <c r="BH5" s="11"/>
      <c r="BI5" s="11"/>
      <c r="BJ5" s="11"/>
      <c r="BK5" s="10"/>
      <c r="BL5" s="10"/>
      <c r="BM5" s="10"/>
      <c r="BN5" s="10"/>
      <c r="BO5" s="10" t="s">
        <v>6</v>
      </c>
      <c r="BP5" s="11"/>
      <c r="BQ5" s="11"/>
      <c r="BR5" s="11"/>
      <c r="BS5" s="10"/>
      <c r="BT5" s="10"/>
      <c r="BU5" s="10"/>
      <c r="BV5" s="10"/>
      <c r="BW5" s="10" t="s">
        <v>6</v>
      </c>
      <c r="BX5" s="11"/>
      <c r="BY5" s="11"/>
      <c r="BZ5" s="11"/>
      <c r="CA5" s="11"/>
      <c r="CB5" s="10"/>
      <c r="CC5" s="10"/>
      <c r="CD5" s="10"/>
      <c r="CE5" s="10"/>
    </row>
    <row r="6" spans="1:83" ht="14.25" customHeight="1">
      <c r="B6" s="29" t="s">
        <v>7</v>
      </c>
      <c r="C6" s="12" t="s">
        <v>8</v>
      </c>
      <c r="D6" s="31" t="s">
        <v>9</v>
      </c>
      <c r="E6" s="31" t="s">
        <v>10</v>
      </c>
      <c r="F6" s="31" t="s">
        <v>11</v>
      </c>
      <c r="G6" s="29" t="s">
        <v>12</v>
      </c>
      <c r="H6" s="29" t="s">
        <v>13</v>
      </c>
      <c r="J6" s="29" t="s">
        <v>7</v>
      </c>
      <c r="K6" s="12" t="s">
        <v>8</v>
      </c>
      <c r="L6" s="31" t="s">
        <v>9</v>
      </c>
      <c r="M6" s="31" t="s">
        <v>10</v>
      </c>
      <c r="N6" s="31" t="s">
        <v>11</v>
      </c>
      <c r="O6" s="29" t="s">
        <v>12</v>
      </c>
      <c r="P6" s="29" t="s">
        <v>13</v>
      </c>
      <c r="R6" s="29" t="s">
        <v>7</v>
      </c>
      <c r="S6" s="28" t="s">
        <v>8</v>
      </c>
      <c r="T6" s="31" t="s">
        <v>9</v>
      </c>
      <c r="U6" s="31" t="s">
        <v>10</v>
      </c>
      <c r="V6" s="31" t="s">
        <v>11</v>
      </c>
      <c r="W6" s="29" t="s">
        <v>12</v>
      </c>
      <c r="X6" s="29" t="s">
        <v>13</v>
      </c>
      <c r="Z6" s="29" t="s">
        <v>7</v>
      </c>
      <c r="AA6" s="12" t="s">
        <v>8</v>
      </c>
      <c r="AB6" s="31" t="s">
        <v>9</v>
      </c>
      <c r="AC6" s="31" t="s">
        <v>10</v>
      </c>
      <c r="AD6" s="31" t="s">
        <v>11</v>
      </c>
      <c r="AE6" s="29" t="s">
        <v>12</v>
      </c>
      <c r="AF6" s="29" t="s">
        <v>13</v>
      </c>
      <c r="AH6" s="29" t="s">
        <v>7</v>
      </c>
      <c r="AI6" s="12" t="s">
        <v>8</v>
      </c>
      <c r="AJ6" s="31" t="s">
        <v>9</v>
      </c>
      <c r="AK6" s="31" t="s">
        <v>10</v>
      </c>
      <c r="AL6" s="31" t="s">
        <v>11</v>
      </c>
      <c r="AM6" s="29" t="s">
        <v>12</v>
      </c>
      <c r="AN6" s="29" t="s">
        <v>13</v>
      </c>
      <c r="AP6" s="29" t="s">
        <v>7</v>
      </c>
      <c r="AQ6" s="12" t="s">
        <v>8</v>
      </c>
      <c r="AR6" s="31" t="s">
        <v>9</v>
      </c>
      <c r="AS6" s="31" t="s">
        <v>10</v>
      </c>
      <c r="AT6" s="31" t="s">
        <v>11</v>
      </c>
      <c r="AU6" s="29" t="s">
        <v>12</v>
      </c>
      <c r="AV6" s="29" t="s">
        <v>13</v>
      </c>
      <c r="AX6" s="29" t="s">
        <v>7</v>
      </c>
      <c r="AY6" s="12" t="s">
        <v>8</v>
      </c>
      <c r="AZ6" s="31" t="s">
        <v>9</v>
      </c>
      <c r="BA6" s="31" t="s">
        <v>10</v>
      </c>
      <c r="BB6" s="31" t="s">
        <v>11</v>
      </c>
      <c r="BC6" s="29" t="s">
        <v>12</v>
      </c>
      <c r="BD6" s="29" t="s">
        <v>13</v>
      </c>
      <c r="BF6" s="29" t="s">
        <v>7</v>
      </c>
      <c r="BG6" s="12" t="s">
        <v>8</v>
      </c>
      <c r="BH6" s="31" t="s">
        <v>9</v>
      </c>
      <c r="BI6" s="31" t="s">
        <v>10</v>
      </c>
      <c r="BJ6" s="31" t="s">
        <v>11</v>
      </c>
      <c r="BK6" s="29" t="s">
        <v>12</v>
      </c>
      <c r="BL6" s="29" t="s">
        <v>13</v>
      </c>
      <c r="BN6" s="29" t="s">
        <v>7</v>
      </c>
      <c r="BO6" s="12" t="s">
        <v>8</v>
      </c>
      <c r="BP6" s="31" t="s">
        <v>9</v>
      </c>
      <c r="BQ6" s="31" t="s">
        <v>10</v>
      </c>
      <c r="BR6" s="31" t="s">
        <v>11</v>
      </c>
      <c r="BS6" s="29" t="s">
        <v>12</v>
      </c>
      <c r="BT6" s="29" t="s">
        <v>13</v>
      </c>
      <c r="BV6" s="29" t="s">
        <v>7</v>
      </c>
      <c r="BW6" s="12" t="s">
        <v>8</v>
      </c>
      <c r="BX6" s="31" t="s">
        <v>9</v>
      </c>
      <c r="BY6" s="31" t="s">
        <v>10</v>
      </c>
      <c r="BZ6" s="31" t="s">
        <v>11</v>
      </c>
      <c r="CA6" s="29" t="s">
        <v>12</v>
      </c>
      <c r="CB6" s="29" t="s">
        <v>13</v>
      </c>
    </row>
    <row r="7" spans="1:83" ht="14.25" customHeight="1">
      <c r="B7" s="30"/>
      <c r="C7" s="12" t="s">
        <v>14</v>
      </c>
      <c r="D7" s="30"/>
      <c r="E7" s="30"/>
      <c r="F7" s="30"/>
      <c r="G7" s="30"/>
      <c r="H7" s="30"/>
      <c r="J7" s="30"/>
      <c r="K7" s="12" t="s">
        <v>15</v>
      </c>
      <c r="L7" s="30"/>
      <c r="M7" s="30"/>
      <c r="N7" s="30"/>
      <c r="O7" s="30"/>
      <c r="P7" s="30"/>
      <c r="R7" s="30"/>
      <c r="S7" s="28" t="s">
        <v>16</v>
      </c>
      <c r="T7" s="30"/>
      <c r="U7" s="30"/>
      <c r="V7" s="30"/>
      <c r="W7" s="30"/>
      <c r="X7" s="30"/>
      <c r="Z7" s="30"/>
      <c r="AA7" s="12" t="s">
        <v>17</v>
      </c>
      <c r="AB7" s="30"/>
      <c r="AC7" s="30"/>
      <c r="AD7" s="30"/>
      <c r="AE7" s="30"/>
      <c r="AF7" s="30"/>
      <c r="AH7" s="30"/>
      <c r="AI7" s="12" t="s">
        <v>18</v>
      </c>
      <c r="AJ7" s="30"/>
      <c r="AK7" s="30"/>
      <c r="AL7" s="30"/>
      <c r="AM7" s="30"/>
      <c r="AN7" s="30"/>
      <c r="AP7" s="30"/>
      <c r="AQ7" s="12" t="s">
        <v>19</v>
      </c>
      <c r="AR7" s="30"/>
      <c r="AS7" s="30"/>
      <c r="AT7" s="30"/>
      <c r="AU7" s="30"/>
      <c r="AV7" s="30"/>
      <c r="AX7" s="30"/>
      <c r="AY7" s="12" t="s">
        <v>20</v>
      </c>
      <c r="AZ7" s="30"/>
      <c r="BA7" s="30"/>
      <c r="BB7" s="30"/>
      <c r="BC7" s="30"/>
      <c r="BD7" s="30"/>
      <c r="BF7" s="30"/>
      <c r="BG7" s="12" t="s">
        <v>21</v>
      </c>
      <c r="BH7" s="30"/>
      <c r="BI7" s="30"/>
      <c r="BJ7" s="30"/>
      <c r="BK7" s="30"/>
      <c r="BL7" s="30"/>
      <c r="BN7" s="30"/>
      <c r="BO7" s="12" t="s">
        <v>22</v>
      </c>
      <c r="BP7" s="30"/>
      <c r="BQ7" s="30"/>
      <c r="BR7" s="30"/>
      <c r="BS7" s="30"/>
      <c r="BT7" s="30"/>
      <c r="BV7" s="30"/>
      <c r="BW7" s="12" t="s">
        <v>23</v>
      </c>
      <c r="BX7" s="30"/>
      <c r="BY7" s="30"/>
      <c r="BZ7" s="30"/>
      <c r="CA7" s="30"/>
      <c r="CB7" s="30"/>
    </row>
    <row r="8" spans="1:83" ht="14.25" customHeight="1">
      <c r="B8" s="1">
        <v>1</v>
      </c>
      <c r="C8" s="9" t="s">
        <v>24</v>
      </c>
      <c r="D8" s="2">
        <f>'[1]REKAP KEPATUHAN-RUMUS-1'!D24</f>
        <v>158600000</v>
      </c>
      <c r="E8" s="2">
        <f>'[1]REKAP KEPATUHAN-RUMUS-1'!E24</f>
        <v>158600000</v>
      </c>
      <c r="F8" s="2">
        <f>D8-E8</f>
        <v>0</v>
      </c>
      <c r="G8" s="13">
        <f>IFERROR(E8/D8,0)</f>
        <v>1</v>
      </c>
      <c r="H8" s="14" t="str">
        <f>IF(G8&lt;=59%,"POOR",IF(G8&lt;=84%,"AVERAGE",IF(G8&lt;=99%,"GOOD","EXCELLENT")))</f>
        <v>EXCELLENT</v>
      </c>
      <c r="J8" s="1">
        <v>1</v>
      </c>
      <c r="K8" s="9" t="s">
        <v>24</v>
      </c>
      <c r="L8" s="2">
        <f>'[1]REKAP KEPATUHAN-RUMUS-1'!L24</f>
        <v>237175000.00000003</v>
      </c>
      <c r="M8" s="2">
        <f>'[1]REKAP KEPATUHAN-RUMUS-1'!M24</f>
        <v>237425000</v>
      </c>
      <c r="N8" s="2">
        <f t="shared" ref="N8:N20" si="0">L8-M8</f>
        <v>-249999.9999999702</v>
      </c>
      <c r="O8" s="13">
        <f t="shared" ref="O8:O21" si="1">IFERROR(M8/L8,0)</f>
        <v>1.0010540739959943</v>
      </c>
      <c r="P8" s="14" t="str">
        <f t="shared" ref="P8:P21" si="2">IF(O8&lt;=59%,"POOR",IF(O8&lt;=84%,"AVERAGE",IF(O8&lt;=99%,"GOOD","EXCELLENT")))</f>
        <v>EXCELLENT</v>
      </c>
      <c r="R8" s="1">
        <v>1</v>
      </c>
      <c r="S8" s="9" t="s">
        <v>24</v>
      </c>
      <c r="T8" s="2">
        <f>'[1]REKAP KEPATUHAN-RUMUS-1'!T24</f>
        <v>267175000.00000003</v>
      </c>
      <c r="U8" s="2">
        <f>'[1]REKAP KEPATUHAN-RUMUS-1'!U24</f>
        <v>263012500</v>
      </c>
      <c r="V8" s="2">
        <f>T8-U8</f>
        <v>4162500.0000000298</v>
      </c>
      <c r="W8" s="13">
        <f>IFERROR(U8/T8,0)</f>
        <v>0.9844203237578365</v>
      </c>
      <c r="X8" s="14" t="str">
        <f>IF(W8&lt;=59%,"POOR",IF(W8&lt;=84%,"AVERAGE",IF(W8&lt;=99%,"GOOD","EXCELLENT")))</f>
        <v>GOOD</v>
      </c>
      <c r="Z8" s="1">
        <v>1</v>
      </c>
      <c r="AA8" s="9" t="s">
        <v>24</v>
      </c>
      <c r="AB8" s="2">
        <f>'[1]REKAP KEPATUHAN-RUMUS-1'!AB24</f>
        <v>211954166.66666666</v>
      </c>
      <c r="AC8" s="2">
        <f>'[1]REKAP KEPATUHAN-RUMUS-1'!AC24</f>
        <v>199040500</v>
      </c>
      <c r="AD8" s="2">
        <f t="shared" ref="AD8:AD20" si="3">AB8-AC8</f>
        <v>12913666.666666657</v>
      </c>
      <c r="AE8" s="13">
        <f t="shared" ref="AE8:AE21" si="4">IFERROR(AC8/AB8,0)</f>
        <v>0.93907330594271565</v>
      </c>
      <c r="AF8" s="14" t="str">
        <f t="shared" ref="AF8:AF21" si="5">IF(AE8&lt;=59%,"POOR",IF(AE8&lt;=84%,"AVERAGE",IF(AE8&lt;=99%,"GOOD","EXCELLENT")))</f>
        <v>GOOD</v>
      </c>
      <c r="AH8" s="1">
        <v>1</v>
      </c>
      <c r="AI8" s="9" t="s">
        <v>24</v>
      </c>
      <c r="AJ8" s="2">
        <f>'[1]REKAP KEPATUHAN-RUMUS-1'!AJ24</f>
        <v>0</v>
      </c>
      <c r="AK8" s="2">
        <f>'[1]REKAP KEPATUHAN-RUMUS-1'!AK24</f>
        <v>0</v>
      </c>
      <c r="AL8" s="2">
        <f t="shared" ref="AL8:AL20" si="6">AJ8-AK8</f>
        <v>0</v>
      </c>
      <c r="AM8" s="13">
        <f t="shared" ref="AM8:AM21" si="7">IFERROR(AK8/AJ8,0)</f>
        <v>0</v>
      </c>
      <c r="AN8" s="14" t="str">
        <f t="shared" ref="AN8:AN21" si="8">IF(AM8&lt;=59%,"POOR",IF(AM8&lt;=84%,"AVERAGE",IF(AM8&lt;=99%,"GOOD","EXCELLENT")))</f>
        <v>POOR</v>
      </c>
      <c r="AP8" s="1">
        <v>1</v>
      </c>
      <c r="AQ8" s="9" t="s">
        <v>24</v>
      </c>
      <c r="AR8" s="2">
        <f>'[1]REKAP KEPATUHAN-RUMUS-1'!AR24</f>
        <v>0</v>
      </c>
      <c r="AS8" s="2">
        <f>'[1]REKAP KEPATUHAN-RUMUS-1'!AS24</f>
        <v>0</v>
      </c>
      <c r="AT8" s="2">
        <f t="shared" ref="AT8:AT20" si="9">AR8-AS8</f>
        <v>0</v>
      </c>
      <c r="AU8" s="13">
        <f t="shared" ref="AU8:AU21" si="10">IFERROR(AS8/AR8,0)</f>
        <v>0</v>
      </c>
      <c r="AV8" s="14" t="str">
        <f t="shared" ref="AV8:AV21" si="11">IF(AU8&lt;=59%,"POOR",IF(AU8&lt;=84%,"AVERAGE",IF(AU8&lt;=99%,"GOOD","EXCELLENT")))</f>
        <v>POOR</v>
      </c>
      <c r="AX8" s="1">
        <v>1</v>
      </c>
      <c r="AY8" s="9" t="s">
        <v>24</v>
      </c>
      <c r="AZ8" s="2">
        <f>'[1]REKAP KEPATUHAN-RUMUS-1'!BA11</f>
        <v>0</v>
      </c>
      <c r="BA8" s="2">
        <f>'[1]REKAP KEPATUHAN-RUMUS-1'!BB11</f>
        <v>0</v>
      </c>
      <c r="BB8" s="2">
        <f t="shared" ref="BB8:BB20" si="12">AZ8-BA8</f>
        <v>0</v>
      </c>
      <c r="BC8" s="13">
        <f t="shared" ref="BC8:BC21" si="13">IFERROR(BA8/AZ8,0)</f>
        <v>0</v>
      </c>
      <c r="BD8" s="14" t="str">
        <f t="shared" ref="BD8:BD21" si="14">IF(BC8&lt;=59%,"POOR",IF(BC8&lt;=84%,"AVERAGE",IF(BC8&lt;=99%,"GOOD","EXCELLENT")))</f>
        <v>POOR</v>
      </c>
      <c r="BF8" s="1">
        <v>1</v>
      </c>
      <c r="BG8" s="9" t="s">
        <v>24</v>
      </c>
      <c r="BH8" s="2">
        <f>'[1]REKAP KEPATUHAN-RUMUS-1'!BA17</f>
        <v>750000</v>
      </c>
      <c r="BI8" s="2">
        <f>'[1]REKAP KEPATUHAN-RUMUS-1'!BB17</f>
        <v>750000</v>
      </c>
      <c r="BJ8" s="2">
        <f t="shared" ref="BJ8:BJ20" si="15">BH8-BI8</f>
        <v>0</v>
      </c>
      <c r="BK8" s="13">
        <f t="shared" ref="BK8:BK21" si="16">IFERROR(BI8/BH8,0)</f>
        <v>1</v>
      </c>
      <c r="BL8" s="14" t="str">
        <f t="shared" ref="BL8:BL21" si="17">IF(BK8&lt;=59%,"POOR",IF(BK8&lt;=84%,"AVERAGE",IF(BK8&lt;=99%,"GOOD","EXCELLENT")))</f>
        <v>EXCELLENT</v>
      </c>
      <c r="BN8" s="1">
        <v>1</v>
      </c>
      <c r="BO8" s="9" t="s">
        <v>24</v>
      </c>
      <c r="BP8" s="2">
        <f>'[1]REKAP KEPATUHAN-RUMUS-1'!BA23</f>
        <v>9750000</v>
      </c>
      <c r="BQ8" s="2">
        <f>'[1]REKAP KEPATUHAN-RUMUS-1'!BB23</f>
        <v>9750000</v>
      </c>
      <c r="BR8" s="2">
        <f t="shared" ref="BR8:BR20" si="18">BP8-BQ8</f>
        <v>0</v>
      </c>
      <c r="BS8" s="13">
        <f t="shared" ref="BS8:BS21" si="19">IFERROR(BQ8/BP8,0)</f>
        <v>1</v>
      </c>
      <c r="BT8" s="14" t="str">
        <f t="shared" ref="BT8:BT21" si="20">IF(BS8&lt;=59%,"POOR",IF(BS8&lt;=84%,"AVERAGE",IF(BS8&lt;=99%,"GOOD","EXCELLENT")))</f>
        <v>EXCELLENT</v>
      </c>
      <c r="BV8" s="1">
        <v>1</v>
      </c>
      <c r="BW8" s="9" t="s">
        <v>24</v>
      </c>
      <c r="BX8" s="2">
        <f>D8+L8+T8+AZ8+BH8+BP8+AB8+AJ8+AR8</f>
        <v>885404166.66666663</v>
      </c>
      <c r="BY8" s="2">
        <f>E8+M8+U8+BA8+BI8+BQ8+AC8+AK8+AS8</f>
        <v>868578000</v>
      </c>
      <c r="BZ8" s="2">
        <f t="shared" ref="BZ8:BZ21" si="21">BX8-BY8</f>
        <v>16826166.666666627</v>
      </c>
      <c r="CA8" s="13">
        <f t="shared" ref="CA8:CA21" si="22">IFERROR(BY8/BX8,0)</f>
        <v>0.98099606112086291</v>
      </c>
      <c r="CB8" s="14" t="str">
        <f t="shared" ref="CB8:CB21" si="23">IF(CA8&lt;=59%,"POOR",IF(CA8&lt;=84%,"AVERAGE",IF(CA8&lt;=99%,"GOOD","EXCELLENT")))</f>
        <v>GOOD</v>
      </c>
    </row>
    <row r="9" spans="1:83" ht="14.25" customHeight="1">
      <c r="B9" s="1">
        <v>2</v>
      </c>
      <c r="C9" s="9" t="s">
        <v>25</v>
      </c>
      <c r="D9" s="2">
        <f>'[1]REKAP KEPATUHAN-RUMUS-1'!D110</f>
        <v>209400000</v>
      </c>
      <c r="E9" s="2">
        <f>'[1]REKAP KEPATUHAN-RUMUS-1'!E110</f>
        <v>209764000</v>
      </c>
      <c r="F9" s="2">
        <f>D9-E9</f>
        <v>-364000</v>
      </c>
      <c r="G9" s="13">
        <f>IFERROR(E9/D9,0)</f>
        <v>1.001738299904489</v>
      </c>
      <c r="H9" s="14" t="str">
        <f>IF(G9&lt;=59%,"POOR",IF(G9&lt;=84%,"AVERAGE",IF(G9&lt;=99%,"GOOD","EXCELLENT")))</f>
        <v>EXCELLENT</v>
      </c>
      <c r="J9" s="1">
        <v>2</v>
      </c>
      <c r="K9" s="9" t="s">
        <v>25</v>
      </c>
      <c r="L9" s="2">
        <f>'[1]REKAP KEPATUHAN-RUMUS-1'!L110</f>
        <v>285750000</v>
      </c>
      <c r="M9" s="2">
        <f>'[1]REKAP KEPATUHAN-RUMUS-1'!M110</f>
        <v>285800000</v>
      </c>
      <c r="N9" s="2">
        <f t="shared" si="0"/>
        <v>-50000</v>
      </c>
      <c r="O9" s="13">
        <f t="shared" si="1"/>
        <v>1.000174978127734</v>
      </c>
      <c r="P9" s="14" t="str">
        <f t="shared" si="2"/>
        <v>EXCELLENT</v>
      </c>
      <c r="R9" s="1">
        <v>2</v>
      </c>
      <c r="S9" s="9" t="s">
        <v>25</v>
      </c>
      <c r="T9" s="2">
        <f>'[1]REKAP KEPATUHAN-RUMUS-1'!T110</f>
        <v>342750000</v>
      </c>
      <c r="U9" s="2">
        <f>'[1]REKAP KEPATUHAN-RUMUS-1'!U110</f>
        <v>343425000</v>
      </c>
      <c r="V9" s="2">
        <f>T9-U9</f>
        <v>-675000</v>
      </c>
      <c r="W9" s="13">
        <f>IFERROR(U9/T9,0)</f>
        <v>1.0019693654266959</v>
      </c>
      <c r="X9" s="14" t="str">
        <f>IF(W9&lt;=59%,"POOR",IF(W9&lt;=84%,"AVERAGE",IF(W9&lt;=99%,"GOOD","EXCELLENT")))</f>
        <v>EXCELLENT</v>
      </c>
      <c r="Z9" s="1">
        <v>2</v>
      </c>
      <c r="AA9" s="9" t="s">
        <v>25</v>
      </c>
      <c r="AB9" s="2">
        <f>'[1]REKAP KEPATUHAN-RUMUS-1'!AB110</f>
        <v>216387500</v>
      </c>
      <c r="AC9" s="2">
        <f>'[1]REKAP KEPATUHAN-RUMUS-1'!AC110</f>
        <v>214913000</v>
      </c>
      <c r="AD9" s="2">
        <f t="shared" si="3"/>
        <v>1474500</v>
      </c>
      <c r="AE9" s="13">
        <f t="shared" si="4"/>
        <v>0.99318583559586393</v>
      </c>
      <c r="AF9" s="14" t="str">
        <f t="shared" si="5"/>
        <v>EXCELLENT</v>
      </c>
      <c r="AH9" s="1">
        <v>2</v>
      </c>
      <c r="AI9" s="9" t="s">
        <v>25</v>
      </c>
      <c r="AJ9" s="2">
        <f>'[1]REKAP KEPATUHAN-RUMUS-1'!AJ110</f>
        <v>0</v>
      </c>
      <c r="AK9" s="2">
        <f>'[1]REKAP KEPATUHAN-RUMUS-1'!AK110</f>
        <v>0</v>
      </c>
      <c r="AL9" s="2">
        <f t="shared" si="6"/>
        <v>0</v>
      </c>
      <c r="AM9" s="13">
        <f t="shared" si="7"/>
        <v>0</v>
      </c>
      <c r="AN9" s="14" t="str">
        <f t="shared" si="8"/>
        <v>POOR</v>
      </c>
      <c r="AP9" s="1">
        <v>2</v>
      </c>
      <c r="AQ9" s="9" t="s">
        <v>25</v>
      </c>
      <c r="AR9" s="2">
        <f>'[1]REKAP KEPATUHAN-RUMUS-1'!AR110</f>
        <v>0</v>
      </c>
      <c r="AS9" s="2">
        <f>'[1]REKAP KEPATUHAN-RUMUS-1'!AS110</f>
        <v>0</v>
      </c>
      <c r="AT9" s="2">
        <f t="shared" si="9"/>
        <v>0</v>
      </c>
      <c r="AU9" s="13">
        <f t="shared" si="10"/>
        <v>0</v>
      </c>
      <c r="AV9" s="14" t="str">
        <f t="shared" si="11"/>
        <v>POOR</v>
      </c>
      <c r="AX9" s="1">
        <v>2</v>
      </c>
      <c r="AY9" s="9" t="s">
        <v>25</v>
      </c>
      <c r="AZ9" s="2">
        <f>'[1]REKAP KEPATUHAN-RUMUS-1'!BA97</f>
        <v>0</v>
      </c>
      <c r="BA9" s="2">
        <f>'[1]REKAP KEPATUHAN-RUMUS-1'!BB97</f>
        <v>0</v>
      </c>
      <c r="BB9" s="2">
        <f t="shared" si="12"/>
        <v>0</v>
      </c>
      <c r="BC9" s="13">
        <f t="shared" si="13"/>
        <v>0</v>
      </c>
      <c r="BD9" s="14" t="str">
        <f t="shared" si="14"/>
        <v>POOR</v>
      </c>
      <c r="BF9" s="1">
        <v>2</v>
      </c>
      <c r="BG9" s="9" t="s">
        <v>25</v>
      </c>
      <c r="BH9" s="2">
        <f>'[1]REKAP KEPATUHAN-RUMUS-1'!BA103</f>
        <v>4000000</v>
      </c>
      <c r="BI9" s="2">
        <f>'[1]REKAP KEPATUHAN-RUMUS-1'!BB103</f>
        <v>4000000</v>
      </c>
      <c r="BJ9" s="2">
        <f t="shared" si="15"/>
        <v>0</v>
      </c>
      <c r="BK9" s="13">
        <f t="shared" si="16"/>
        <v>1</v>
      </c>
      <c r="BL9" s="14" t="str">
        <f t="shared" si="17"/>
        <v>EXCELLENT</v>
      </c>
      <c r="BN9" s="1">
        <v>2</v>
      </c>
      <c r="BO9" s="9" t="s">
        <v>25</v>
      </c>
      <c r="BP9" s="2">
        <f>'[1]REKAP KEPATUHAN-RUMUS-1'!BA109</f>
        <v>16650000</v>
      </c>
      <c r="BQ9" s="2">
        <f>'[1]REKAP KEPATUHAN-RUMUS-1'!BB109</f>
        <v>16649000</v>
      </c>
      <c r="BR9" s="2">
        <f t="shared" si="18"/>
        <v>1000</v>
      </c>
      <c r="BS9" s="13">
        <f t="shared" si="19"/>
        <v>0.9999399399399399</v>
      </c>
      <c r="BT9" s="14" t="str">
        <f t="shared" si="20"/>
        <v>EXCELLENT</v>
      </c>
      <c r="BV9" s="1">
        <v>2</v>
      </c>
      <c r="BW9" s="9" t="s">
        <v>25</v>
      </c>
      <c r="BX9" s="2">
        <f>D9+L9+T9+AZ9+BH9+BP9+AB9+AJ9+AR9</f>
        <v>1074937500</v>
      </c>
      <c r="BY9" s="2">
        <f>E9+M9+U9+BA9+BI9+BQ9+AC9+AK9+AS9</f>
        <v>1074551000</v>
      </c>
      <c r="BZ9" s="2">
        <f t="shared" si="21"/>
        <v>386500</v>
      </c>
      <c r="CA9" s="13">
        <f t="shared" si="22"/>
        <v>0.99964044421187281</v>
      </c>
      <c r="CB9" s="14" t="str">
        <f t="shared" si="23"/>
        <v>EXCELLENT</v>
      </c>
      <c r="CE9" s="9" t="s">
        <v>2</v>
      </c>
    </row>
    <row r="10" spans="1:83" ht="14.25" customHeight="1">
      <c r="B10" s="1">
        <v>3</v>
      </c>
      <c r="C10" s="9" t="s">
        <v>26</v>
      </c>
      <c r="D10" s="2">
        <f>'[1]REKAP KEPATUHAN-RUMUS-1'!D196</f>
        <v>249360000</v>
      </c>
      <c r="E10" s="2">
        <f>'[1]REKAP KEPATUHAN-RUMUS-1'!E196</f>
        <v>245510000</v>
      </c>
      <c r="F10" s="2">
        <f>D10-E10</f>
        <v>3850000</v>
      </c>
      <c r="G10" s="13">
        <f>IFERROR(E10/D10,0)</f>
        <v>0.98456047481552778</v>
      </c>
      <c r="H10" s="14" t="str">
        <f>IF(G10&lt;=59%,"POOR",IF(G10&lt;=84%,"AVERAGE",IF(G10&lt;=99%,"GOOD","EXCELLENT")))</f>
        <v>GOOD</v>
      </c>
      <c r="J10" s="1">
        <v>3</v>
      </c>
      <c r="K10" s="9" t="s">
        <v>26</v>
      </c>
      <c r="L10" s="2">
        <f>'[1]REKAP KEPATUHAN-RUMUS-1'!L196</f>
        <v>289800000</v>
      </c>
      <c r="M10" s="2">
        <f>'[1]REKAP KEPATUHAN-RUMUS-1'!M196</f>
        <v>276550000</v>
      </c>
      <c r="N10" s="2">
        <f t="shared" si="0"/>
        <v>13250000</v>
      </c>
      <c r="O10" s="13">
        <f t="shared" si="1"/>
        <v>0.95427881297446515</v>
      </c>
      <c r="P10" s="14" t="str">
        <f t="shared" si="2"/>
        <v>GOOD</v>
      </c>
      <c r="R10" s="1">
        <v>3</v>
      </c>
      <c r="S10" s="9" t="s">
        <v>26</v>
      </c>
      <c r="T10" s="2">
        <f>'[1]REKAP KEPATUHAN-RUMUS-1'!T196</f>
        <v>349860000</v>
      </c>
      <c r="U10" s="2">
        <f>'[1]REKAP KEPATUHAN-RUMUS-1'!U196</f>
        <v>323005000</v>
      </c>
      <c r="V10" s="2">
        <f>T10-U10</f>
        <v>26855000</v>
      </c>
      <c r="W10" s="13">
        <f>IFERROR(U10/T10,0)</f>
        <v>0.9232407248613731</v>
      </c>
      <c r="X10" s="14" t="str">
        <f>IF(W10&lt;=59%,"POOR",IF(W10&lt;=84%,"AVERAGE",IF(W10&lt;=99%,"GOOD","EXCELLENT")))</f>
        <v>GOOD</v>
      </c>
      <c r="Z10" s="1">
        <v>3</v>
      </c>
      <c r="AA10" s="9" t="s">
        <v>26</v>
      </c>
      <c r="AB10" s="2">
        <f>'[1]REKAP KEPATUHAN-RUMUS-1'!AB196</f>
        <v>260785000</v>
      </c>
      <c r="AC10" s="2">
        <f>'[1]REKAP KEPATUHAN-RUMUS-1'!AC196</f>
        <v>169000000</v>
      </c>
      <c r="AD10" s="2">
        <f t="shared" si="3"/>
        <v>91785000</v>
      </c>
      <c r="AE10" s="13">
        <f t="shared" si="4"/>
        <v>0.64804340740456701</v>
      </c>
      <c r="AF10" s="14" t="str">
        <f t="shared" si="5"/>
        <v>AVERAGE</v>
      </c>
      <c r="AH10" s="1">
        <v>3</v>
      </c>
      <c r="AI10" s="9" t="s">
        <v>26</v>
      </c>
      <c r="AJ10" s="2">
        <f>'[1]REKAP KEPATUHAN-RUMUS-1'!AJ196</f>
        <v>0</v>
      </c>
      <c r="AK10" s="2">
        <f>'[1]REKAP KEPATUHAN-RUMUS-1'!AK196</f>
        <v>0</v>
      </c>
      <c r="AL10" s="2">
        <f t="shared" si="6"/>
        <v>0</v>
      </c>
      <c r="AM10" s="13">
        <f t="shared" si="7"/>
        <v>0</v>
      </c>
      <c r="AN10" s="14" t="str">
        <f t="shared" si="8"/>
        <v>POOR</v>
      </c>
      <c r="AP10" s="1">
        <v>3</v>
      </c>
      <c r="AQ10" s="9" t="s">
        <v>26</v>
      </c>
      <c r="AR10" s="2">
        <f>'[1]REKAP KEPATUHAN-RUMUS-1'!AR196</f>
        <v>0</v>
      </c>
      <c r="AS10" s="2">
        <f>'[1]REKAP KEPATUHAN-RUMUS-1'!AS196</f>
        <v>0</v>
      </c>
      <c r="AT10" s="2">
        <f t="shared" si="9"/>
        <v>0</v>
      </c>
      <c r="AU10" s="13">
        <f t="shared" si="10"/>
        <v>0</v>
      </c>
      <c r="AV10" s="14" t="str">
        <f t="shared" si="11"/>
        <v>POOR</v>
      </c>
      <c r="AX10" s="1">
        <v>3</v>
      </c>
      <c r="AY10" s="9" t="s">
        <v>26</v>
      </c>
      <c r="AZ10" s="2">
        <f>'[1]REKAP KEPATUHAN-RUMUS-1'!BA183</f>
        <v>0</v>
      </c>
      <c r="BA10" s="2">
        <f>'[1]REKAP KEPATUHAN-RUMUS-1'!BB183</f>
        <v>0</v>
      </c>
      <c r="BB10" s="2">
        <f t="shared" si="12"/>
        <v>0</v>
      </c>
      <c r="BC10" s="13">
        <f t="shared" si="13"/>
        <v>0</v>
      </c>
      <c r="BD10" s="14" t="str">
        <f t="shared" si="14"/>
        <v>POOR</v>
      </c>
      <c r="BF10" s="1">
        <v>3</v>
      </c>
      <c r="BG10" s="9" t="s">
        <v>26</v>
      </c>
      <c r="BH10" s="2">
        <f>'[1]REKAP KEPATUHAN-RUMUS-1'!BA189</f>
        <v>0</v>
      </c>
      <c r="BI10" s="2">
        <f>'[1]REKAP KEPATUHAN-RUMUS-1'!BB189</f>
        <v>0</v>
      </c>
      <c r="BJ10" s="2">
        <f t="shared" si="15"/>
        <v>0</v>
      </c>
      <c r="BK10" s="13">
        <f t="shared" si="16"/>
        <v>0</v>
      </c>
      <c r="BL10" s="14" t="str">
        <f t="shared" si="17"/>
        <v>POOR</v>
      </c>
      <c r="BN10" s="1">
        <v>3</v>
      </c>
      <c r="BO10" s="9" t="s">
        <v>26</v>
      </c>
      <c r="BP10" s="2">
        <f>'[1]REKAP KEPATUHAN-RUMUS-1'!BA195</f>
        <v>20200000</v>
      </c>
      <c r="BQ10" s="2">
        <f>'[1]REKAP KEPATUHAN-RUMUS-1'!BB195</f>
        <v>20200000</v>
      </c>
      <c r="BR10" s="2">
        <f t="shared" si="18"/>
        <v>0</v>
      </c>
      <c r="BS10" s="13">
        <f t="shared" si="19"/>
        <v>1</v>
      </c>
      <c r="BT10" s="14" t="str">
        <f t="shared" si="20"/>
        <v>EXCELLENT</v>
      </c>
      <c r="BV10" s="1">
        <v>3</v>
      </c>
      <c r="BW10" s="9" t="s">
        <v>26</v>
      </c>
      <c r="BX10" s="2">
        <f>D10+L10+T10+AZ10+BH10+BP10+AB10+AJ10+AR10</f>
        <v>1170005000</v>
      </c>
      <c r="BY10" s="2">
        <f>E10+M10+U10+BA10+BI10+BQ10+AC10+AK10+AS10</f>
        <v>1034265000</v>
      </c>
      <c r="BZ10" s="2">
        <f t="shared" si="21"/>
        <v>135740000</v>
      </c>
      <c r="CA10" s="13">
        <f t="shared" si="22"/>
        <v>0.8839834017803343</v>
      </c>
      <c r="CB10" s="14" t="str">
        <f t="shared" si="23"/>
        <v>GOOD</v>
      </c>
    </row>
    <row r="11" spans="1:83" ht="14.25" customHeight="1">
      <c r="B11" s="1">
        <v>4</v>
      </c>
      <c r="C11" s="9" t="s">
        <v>27</v>
      </c>
      <c r="D11" s="2">
        <f>'[1]REKAP KEPATUHAN-RUMUS-1'!D282</f>
        <v>229579999.99999997</v>
      </c>
      <c r="E11" s="2">
        <f>'[1]REKAP KEPATUHAN-RUMUS-1'!E282</f>
        <v>225542000</v>
      </c>
      <c r="F11" s="2">
        <f>D11-E11</f>
        <v>4037999.9999999702</v>
      </c>
      <c r="G11" s="13">
        <f>IFERROR(E11/D11,0)</f>
        <v>0.98241135987455364</v>
      </c>
      <c r="H11" s="14" t="str">
        <f>IF(G11&lt;=59%,"POOR",IF(G11&lt;=84%,"AVERAGE",IF(G11&lt;=99%,"GOOD","EXCELLENT")))</f>
        <v>GOOD</v>
      </c>
      <c r="J11" s="1">
        <v>4</v>
      </c>
      <c r="K11" s="9" t="s">
        <v>27</v>
      </c>
      <c r="L11" s="2">
        <f>'[1]REKAP KEPATUHAN-RUMUS-1'!L282</f>
        <v>247725000</v>
      </c>
      <c r="M11" s="2">
        <f>'[1]REKAP KEPATUHAN-RUMUS-1'!M282</f>
        <v>240680000</v>
      </c>
      <c r="N11" s="2">
        <f t="shared" si="0"/>
        <v>7045000</v>
      </c>
      <c r="O11" s="13">
        <f t="shared" si="1"/>
        <v>0.97156120698355031</v>
      </c>
      <c r="P11" s="14" t="str">
        <f t="shared" si="2"/>
        <v>GOOD</v>
      </c>
      <c r="R11" s="1">
        <v>4</v>
      </c>
      <c r="S11" s="9" t="s">
        <v>27</v>
      </c>
      <c r="T11" s="2">
        <f>'[1]REKAP KEPATUHAN-RUMUS-1'!T282</f>
        <v>267450000</v>
      </c>
      <c r="U11" s="2">
        <f>'[1]REKAP KEPATUHAN-RUMUS-1'!U282</f>
        <v>249194000</v>
      </c>
      <c r="V11" s="2">
        <f>T11-U11</f>
        <v>18256000</v>
      </c>
      <c r="W11" s="13">
        <f>IFERROR(U11/T11,0)</f>
        <v>0.93174051224527954</v>
      </c>
      <c r="X11" s="14" t="str">
        <f>IF(W11&lt;=59%,"POOR",IF(W11&lt;=84%,"AVERAGE",IF(W11&lt;=99%,"GOOD","EXCELLENT")))</f>
        <v>GOOD</v>
      </c>
      <c r="Z11" s="1">
        <v>4</v>
      </c>
      <c r="AA11" s="9" t="s">
        <v>27</v>
      </c>
      <c r="AB11" s="2">
        <f>'[1]REKAP KEPATUHAN-RUMUS-1'!AB282</f>
        <v>179200000</v>
      </c>
      <c r="AC11" s="2">
        <f>'[1]REKAP KEPATUHAN-RUMUS-1'!AC282</f>
        <v>126910000</v>
      </c>
      <c r="AD11" s="2">
        <f t="shared" si="3"/>
        <v>52290000</v>
      </c>
      <c r="AE11" s="13">
        <f t="shared" si="4"/>
        <v>0.70820312500000004</v>
      </c>
      <c r="AF11" s="14" t="str">
        <f t="shared" si="5"/>
        <v>AVERAGE</v>
      </c>
      <c r="AH11" s="1">
        <v>4</v>
      </c>
      <c r="AI11" s="9" t="s">
        <v>27</v>
      </c>
      <c r="AJ11" s="2">
        <f>'[1]REKAP KEPATUHAN-RUMUS-1'!AJ282</f>
        <v>0</v>
      </c>
      <c r="AK11" s="2">
        <f>'[1]REKAP KEPATUHAN-RUMUS-1'!AK282</f>
        <v>0</v>
      </c>
      <c r="AL11" s="2">
        <f t="shared" si="6"/>
        <v>0</v>
      </c>
      <c r="AM11" s="13">
        <f t="shared" si="7"/>
        <v>0</v>
      </c>
      <c r="AN11" s="14" t="str">
        <f t="shared" si="8"/>
        <v>POOR</v>
      </c>
      <c r="AP11" s="1">
        <v>4</v>
      </c>
      <c r="AQ11" s="9" t="s">
        <v>27</v>
      </c>
      <c r="AR11" s="2">
        <f>'[1]REKAP KEPATUHAN-RUMUS-1'!AR282</f>
        <v>0</v>
      </c>
      <c r="AS11" s="2">
        <f>'[1]REKAP KEPATUHAN-RUMUS-1'!AS282</f>
        <v>0</v>
      </c>
      <c r="AT11" s="2">
        <f t="shared" si="9"/>
        <v>0</v>
      </c>
      <c r="AU11" s="13">
        <f t="shared" si="10"/>
        <v>0</v>
      </c>
      <c r="AV11" s="14" t="str">
        <f t="shared" si="11"/>
        <v>POOR</v>
      </c>
      <c r="AX11" s="1">
        <v>4</v>
      </c>
      <c r="AY11" s="9" t="s">
        <v>27</v>
      </c>
      <c r="AZ11" s="2">
        <f>'[1]REKAP KEPATUHAN-RUMUS-1'!BA269</f>
        <v>0</v>
      </c>
      <c r="BA11" s="2">
        <f>'[1]REKAP KEPATUHAN-RUMUS-1'!BB269</f>
        <v>0</v>
      </c>
      <c r="BB11" s="2">
        <f t="shared" si="12"/>
        <v>0</v>
      </c>
      <c r="BC11" s="13">
        <f t="shared" si="13"/>
        <v>0</v>
      </c>
      <c r="BD11" s="14" t="str">
        <f t="shared" si="14"/>
        <v>POOR</v>
      </c>
      <c r="BF11" s="1">
        <v>4</v>
      </c>
      <c r="BG11" s="9" t="s">
        <v>27</v>
      </c>
      <c r="BH11" s="2">
        <f>'[1]REKAP KEPATUHAN-RUMUS-1'!BA275</f>
        <v>2101000</v>
      </c>
      <c r="BI11" s="2">
        <f>'[1]REKAP KEPATUHAN-RUMUS-1'!BB275</f>
        <v>2100000</v>
      </c>
      <c r="BJ11" s="2">
        <f t="shared" si="15"/>
        <v>1000</v>
      </c>
      <c r="BK11" s="13">
        <f t="shared" si="16"/>
        <v>0.99952403617325081</v>
      </c>
      <c r="BL11" s="14" t="str">
        <f t="shared" si="17"/>
        <v>EXCELLENT</v>
      </c>
      <c r="BN11" s="1">
        <v>4</v>
      </c>
      <c r="BO11" s="9" t="s">
        <v>27</v>
      </c>
      <c r="BP11" s="2">
        <f>'[1]REKAP KEPATUHAN-RUMUS-1'!BA281</f>
        <v>14884000</v>
      </c>
      <c r="BQ11" s="2">
        <f>'[1]REKAP KEPATUHAN-RUMUS-1'!BB281</f>
        <v>14890000</v>
      </c>
      <c r="BR11" s="2">
        <f t="shared" si="18"/>
        <v>-6000</v>
      </c>
      <c r="BS11" s="13">
        <f t="shared" si="19"/>
        <v>1.000403117441548</v>
      </c>
      <c r="BT11" s="14" t="str">
        <f t="shared" si="20"/>
        <v>EXCELLENT</v>
      </c>
      <c r="BV11" s="1">
        <v>4</v>
      </c>
      <c r="BW11" s="9" t="s">
        <v>27</v>
      </c>
      <c r="BX11" s="2">
        <f>D11+L11+T11+AZ11+BH11+BP11+AB11+AJ11+AR11</f>
        <v>940940000</v>
      </c>
      <c r="BY11" s="2">
        <f>E11+M11+U11+BA11+BI11+BQ11+AC11+AK11+AS11</f>
        <v>859316000</v>
      </c>
      <c r="BZ11" s="2">
        <f t="shared" si="21"/>
        <v>81624000</v>
      </c>
      <c r="CA11" s="13">
        <f t="shared" si="22"/>
        <v>0.91325270474206643</v>
      </c>
      <c r="CB11" s="14" t="str">
        <f t="shared" si="23"/>
        <v>GOOD</v>
      </c>
    </row>
    <row r="12" spans="1:83" ht="14.25" customHeight="1">
      <c r="B12" s="1">
        <v>5</v>
      </c>
      <c r="C12" s="9" t="s">
        <v>28</v>
      </c>
      <c r="D12" s="2">
        <f>'[1]REKAP KEPATUHAN-RUMUS-1'!D368</f>
        <v>206208000</v>
      </c>
      <c r="E12" s="2">
        <f>'[1]REKAP KEPATUHAN-RUMUS-1'!E368</f>
        <v>207377522</v>
      </c>
      <c r="F12" s="2">
        <f>D12-E12</f>
        <v>-1169522</v>
      </c>
      <c r="G12" s="13">
        <f>IFERROR(E12/D12,0)</f>
        <v>1.0056715646337679</v>
      </c>
      <c r="H12" s="14" t="str">
        <f>IF(G12&lt;=59%,"POOR",IF(G12&lt;=84%,"AVERAGE",IF(G12&lt;=99%,"GOOD","EXCELLENT")))</f>
        <v>EXCELLENT</v>
      </c>
      <c r="J12" s="1">
        <v>5</v>
      </c>
      <c r="K12" s="9" t="s">
        <v>28</v>
      </c>
      <c r="L12" s="2">
        <f>'[1]REKAP KEPATUHAN-RUMUS-1'!L368</f>
        <v>276360000</v>
      </c>
      <c r="M12" s="2">
        <f>'[1]REKAP KEPATUHAN-RUMUS-1'!M368</f>
        <v>276300303</v>
      </c>
      <c r="N12" s="2">
        <f t="shared" si="0"/>
        <v>59697</v>
      </c>
      <c r="O12" s="13">
        <f t="shared" si="1"/>
        <v>0.99978398827616155</v>
      </c>
      <c r="P12" s="14" t="str">
        <f t="shared" si="2"/>
        <v>EXCELLENT</v>
      </c>
      <c r="R12" s="1">
        <v>5</v>
      </c>
      <c r="S12" s="9" t="s">
        <v>28</v>
      </c>
      <c r="T12" s="2">
        <f>'[1]REKAP KEPATUHAN-RUMUS-1'!T368</f>
        <v>339385000</v>
      </c>
      <c r="U12" s="2">
        <f>'[1]REKAP KEPATUHAN-RUMUS-1'!U368</f>
        <v>341166000</v>
      </c>
      <c r="V12" s="2">
        <f>T12-U12</f>
        <v>-1781000</v>
      </c>
      <c r="W12" s="13">
        <f>IFERROR(U12/T12,0)</f>
        <v>1.0052477275071086</v>
      </c>
      <c r="X12" s="14" t="str">
        <f>IF(W12&lt;=59%,"POOR",IF(W12&lt;=84%,"AVERAGE",IF(W12&lt;=99%,"GOOD","EXCELLENT")))</f>
        <v>EXCELLENT</v>
      </c>
      <c r="Z12" s="1">
        <v>5</v>
      </c>
      <c r="AA12" s="9" t="s">
        <v>28</v>
      </c>
      <c r="AB12" s="2">
        <f>'[1]REKAP KEPATUHAN-RUMUS-1'!AB368</f>
        <v>216553750</v>
      </c>
      <c r="AC12" s="2">
        <f>'[1]REKAP KEPATUHAN-RUMUS-1'!AC368</f>
        <v>216385500</v>
      </c>
      <c r="AD12" s="2">
        <f t="shared" si="3"/>
        <v>168250</v>
      </c>
      <c r="AE12" s="13">
        <f t="shared" si="4"/>
        <v>0.99922305663143673</v>
      </c>
      <c r="AF12" s="14" t="str">
        <f t="shared" si="5"/>
        <v>EXCELLENT</v>
      </c>
      <c r="AH12" s="1">
        <v>5</v>
      </c>
      <c r="AI12" s="9" t="s">
        <v>28</v>
      </c>
      <c r="AJ12" s="2">
        <f>'[1]REKAP KEPATUHAN-RUMUS-1'!AJ368</f>
        <v>0</v>
      </c>
      <c r="AK12" s="2">
        <f>'[1]REKAP KEPATUHAN-RUMUS-1'!AK368</f>
        <v>0</v>
      </c>
      <c r="AL12" s="2">
        <f t="shared" si="6"/>
        <v>0</v>
      </c>
      <c r="AM12" s="13">
        <f t="shared" si="7"/>
        <v>0</v>
      </c>
      <c r="AN12" s="14" t="str">
        <f t="shared" si="8"/>
        <v>POOR</v>
      </c>
      <c r="AP12" s="1">
        <v>5</v>
      </c>
      <c r="AQ12" s="9" t="s">
        <v>28</v>
      </c>
      <c r="AR12" s="2">
        <f>'[1]REKAP KEPATUHAN-RUMUS-1'!AR368</f>
        <v>0</v>
      </c>
      <c r="AS12" s="2">
        <f>'[1]REKAP KEPATUHAN-RUMUS-1'!AS368</f>
        <v>0</v>
      </c>
      <c r="AT12" s="2">
        <f t="shared" si="9"/>
        <v>0</v>
      </c>
      <c r="AU12" s="13">
        <f t="shared" si="10"/>
        <v>0</v>
      </c>
      <c r="AV12" s="14" t="str">
        <f t="shared" si="11"/>
        <v>POOR</v>
      </c>
      <c r="AX12" s="1">
        <v>5</v>
      </c>
      <c r="AY12" s="9" t="s">
        <v>28</v>
      </c>
      <c r="AZ12" s="2">
        <f>'[1]REKAP KEPATUHAN-RUMUS-1'!BA355</f>
        <v>940000</v>
      </c>
      <c r="BA12" s="2">
        <f>'[1]REKAP KEPATUHAN-RUMUS-1'!BB355</f>
        <v>0</v>
      </c>
      <c r="BB12" s="2">
        <f t="shared" si="12"/>
        <v>940000</v>
      </c>
      <c r="BC12" s="13">
        <f t="shared" si="13"/>
        <v>0</v>
      </c>
      <c r="BD12" s="14" t="str">
        <f t="shared" si="14"/>
        <v>POOR</v>
      </c>
      <c r="BF12" s="1">
        <v>5</v>
      </c>
      <c r="BG12" s="9" t="s">
        <v>28</v>
      </c>
      <c r="BH12" s="2">
        <f>'[1]REKAP KEPATUHAN-RUMUS-1'!BA361</f>
        <v>2310000</v>
      </c>
      <c r="BI12" s="2">
        <f>'[1]REKAP KEPATUHAN-RUMUS-1'!BB361</f>
        <v>2339000</v>
      </c>
      <c r="BJ12" s="2">
        <f t="shared" si="15"/>
        <v>-29000</v>
      </c>
      <c r="BK12" s="13">
        <f t="shared" si="16"/>
        <v>1.0125541125541127</v>
      </c>
      <c r="BL12" s="14" t="str">
        <f t="shared" si="17"/>
        <v>EXCELLENT</v>
      </c>
      <c r="BN12" s="1">
        <v>5</v>
      </c>
      <c r="BO12" s="9" t="s">
        <v>28</v>
      </c>
      <c r="BP12" s="2">
        <f>'[1]REKAP KEPATUHAN-RUMUS-1'!BA367</f>
        <v>10686000</v>
      </c>
      <c r="BQ12" s="2">
        <f>'[1]REKAP KEPATUHAN-RUMUS-1'!BB367</f>
        <v>10907004</v>
      </c>
      <c r="BR12" s="2">
        <f t="shared" si="18"/>
        <v>-221004</v>
      </c>
      <c r="BS12" s="13">
        <f t="shared" si="19"/>
        <v>1.0206816395283549</v>
      </c>
      <c r="BT12" s="14" t="str">
        <f t="shared" si="20"/>
        <v>EXCELLENT</v>
      </c>
      <c r="BV12" s="1">
        <v>5</v>
      </c>
      <c r="BW12" s="9" t="s">
        <v>28</v>
      </c>
      <c r="BX12" s="2">
        <f>D12+L12+T12+AZ12+BH12+BP12+AB12+AJ12+AR12</f>
        <v>1052442750</v>
      </c>
      <c r="BY12" s="2">
        <f>E12+M12+U12+BA12+BI12+BQ12+AC12+AK12+AS12</f>
        <v>1054475329</v>
      </c>
      <c r="BZ12" s="2">
        <f t="shared" si="21"/>
        <v>-2032579</v>
      </c>
      <c r="CA12" s="13">
        <f t="shared" si="22"/>
        <v>1.001931296500451</v>
      </c>
      <c r="CB12" s="14" t="str">
        <f t="shared" si="23"/>
        <v>EXCELLENT</v>
      </c>
    </row>
    <row r="13" spans="1:83" ht="14.25" customHeight="1">
      <c r="B13" s="1">
        <v>6</v>
      </c>
      <c r="C13" s="9" t="s">
        <v>29</v>
      </c>
      <c r="D13" s="2">
        <f>'[1]REKAP KEPATUHAN-RUMUS-1'!D454</f>
        <v>129600000</v>
      </c>
      <c r="E13" s="2">
        <f>'[1]REKAP KEPATUHAN-RUMUS-1'!E454</f>
        <v>129960000</v>
      </c>
      <c r="F13" s="2">
        <f>D13-E13</f>
        <v>-360000</v>
      </c>
      <c r="G13" s="13">
        <f>IFERROR(E13/D13,0)</f>
        <v>1.0027777777777778</v>
      </c>
      <c r="H13" s="14" t="str">
        <f>IF(G13&lt;=59%,"POOR",IF(G13&lt;=84%,"AVERAGE",IF(G13&lt;=99%,"GOOD","EXCELLENT")))</f>
        <v>EXCELLENT</v>
      </c>
      <c r="J13" s="1">
        <v>6</v>
      </c>
      <c r="K13" s="9" t="s">
        <v>29</v>
      </c>
      <c r="L13" s="2">
        <f>'[1]REKAP KEPATUHAN-RUMUS-1'!L454</f>
        <v>185500000.00000003</v>
      </c>
      <c r="M13" s="2">
        <f>'[1]REKAP KEPATUHAN-RUMUS-1'!M454</f>
        <v>182025000</v>
      </c>
      <c r="N13" s="2">
        <f t="shared" si="0"/>
        <v>3475000.0000000298</v>
      </c>
      <c r="O13" s="13">
        <f t="shared" si="1"/>
        <v>0.98126684636118577</v>
      </c>
      <c r="P13" s="14" t="str">
        <f t="shared" si="2"/>
        <v>GOOD</v>
      </c>
      <c r="R13" s="1">
        <v>6</v>
      </c>
      <c r="S13" s="9" t="s">
        <v>29</v>
      </c>
      <c r="T13" s="2">
        <f>'[1]REKAP KEPATUHAN-RUMUS-1'!T454</f>
        <v>250800000</v>
      </c>
      <c r="U13" s="2">
        <f>'[1]REKAP KEPATUHAN-RUMUS-1'!U454</f>
        <v>247585001</v>
      </c>
      <c r="V13" s="2">
        <f>T13-U13</f>
        <v>3214999</v>
      </c>
      <c r="W13" s="13">
        <f>IFERROR(U13/T13,0)</f>
        <v>0.9871810247208932</v>
      </c>
      <c r="X13" s="14" t="str">
        <f>IF(W13&lt;=59%,"POOR",IF(W13&lt;=84%,"AVERAGE",IF(W13&lt;=99%,"GOOD","EXCELLENT")))</f>
        <v>GOOD</v>
      </c>
      <c r="Z13" s="1">
        <v>6</v>
      </c>
      <c r="AA13" s="9" t="s">
        <v>29</v>
      </c>
      <c r="AB13" s="2">
        <f>'[1]REKAP KEPATUHAN-RUMUS-1'!AB454</f>
        <v>229833333.33333334</v>
      </c>
      <c r="AC13" s="2">
        <f>'[1]REKAP KEPATUHAN-RUMUS-1'!AC454</f>
        <v>192585000</v>
      </c>
      <c r="AD13" s="2">
        <f t="shared" si="3"/>
        <v>37248333.333333343</v>
      </c>
      <c r="AE13" s="13">
        <f t="shared" si="4"/>
        <v>0.83793328498912256</v>
      </c>
      <c r="AF13" s="14" t="str">
        <f t="shared" si="5"/>
        <v>AVERAGE</v>
      </c>
      <c r="AH13" s="1">
        <v>6</v>
      </c>
      <c r="AI13" s="9" t="s">
        <v>29</v>
      </c>
      <c r="AJ13" s="2">
        <f>'[1]REKAP KEPATUHAN-RUMUS-1'!AJ454</f>
        <v>0</v>
      </c>
      <c r="AK13" s="2">
        <f>'[1]REKAP KEPATUHAN-RUMUS-1'!AK454</f>
        <v>0</v>
      </c>
      <c r="AL13" s="2">
        <f t="shared" si="6"/>
        <v>0</v>
      </c>
      <c r="AM13" s="13">
        <f t="shared" si="7"/>
        <v>0</v>
      </c>
      <c r="AN13" s="14" t="str">
        <f t="shared" si="8"/>
        <v>POOR</v>
      </c>
      <c r="AP13" s="1">
        <v>6</v>
      </c>
      <c r="AQ13" s="9" t="s">
        <v>29</v>
      </c>
      <c r="AR13" s="2">
        <f>'[1]REKAP KEPATUHAN-RUMUS-1'!AR454</f>
        <v>0</v>
      </c>
      <c r="AS13" s="2">
        <f>'[1]REKAP KEPATUHAN-RUMUS-1'!AS454</f>
        <v>0</v>
      </c>
      <c r="AT13" s="2">
        <f t="shared" si="9"/>
        <v>0</v>
      </c>
      <c r="AU13" s="13">
        <f t="shared" si="10"/>
        <v>0</v>
      </c>
      <c r="AV13" s="14" t="str">
        <f t="shared" si="11"/>
        <v>POOR</v>
      </c>
      <c r="AX13" s="1">
        <v>6</v>
      </c>
      <c r="AY13" s="9" t="s">
        <v>29</v>
      </c>
      <c r="AZ13" s="2">
        <f>'[1]REKAP KEPATUHAN-RUMUS-1'!BA441</f>
        <v>0</v>
      </c>
      <c r="BA13" s="2">
        <f>'[1]REKAP KEPATUHAN-RUMUS-1'!BB441</f>
        <v>0</v>
      </c>
      <c r="BB13" s="2">
        <f t="shared" si="12"/>
        <v>0</v>
      </c>
      <c r="BC13" s="13">
        <f t="shared" si="13"/>
        <v>0</v>
      </c>
      <c r="BD13" s="14" t="str">
        <f t="shared" si="14"/>
        <v>POOR</v>
      </c>
      <c r="BF13" s="1">
        <v>6</v>
      </c>
      <c r="BG13" s="9" t="s">
        <v>29</v>
      </c>
      <c r="BH13" s="2">
        <f>'[1]REKAP KEPATUHAN-RUMUS-1'!BA447</f>
        <v>0</v>
      </c>
      <c r="BI13" s="2">
        <f>'[1]REKAP KEPATUHAN-RUMUS-1'!BB447</f>
        <v>0</v>
      </c>
      <c r="BJ13" s="2">
        <f t="shared" si="15"/>
        <v>0</v>
      </c>
      <c r="BK13" s="13">
        <f t="shared" si="16"/>
        <v>0</v>
      </c>
      <c r="BL13" s="14" t="str">
        <f t="shared" si="17"/>
        <v>POOR</v>
      </c>
      <c r="BN13" s="1">
        <v>6</v>
      </c>
      <c r="BO13" s="9" t="s">
        <v>29</v>
      </c>
      <c r="BP13" s="2">
        <f>'[1]REKAP KEPATUHAN-RUMUS-1'!BA453</f>
        <v>3800000</v>
      </c>
      <c r="BQ13" s="2">
        <f>'[1]REKAP KEPATUHAN-RUMUS-1'!BB453</f>
        <v>3800000</v>
      </c>
      <c r="BR13" s="2">
        <f t="shared" si="18"/>
        <v>0</v>
      </c>
      <c r="BS13" s="13">
        <f t="shared" si="19"/>
        <v>1</v>
      </c>
      <c r="BT13" s="14" t="str">
        <f t="shared" si="20"/>
        <v>EXCELLENT</v>
      </c>
      <c r="BV13" s="1">
        <v>6</v>
      </c>
      <c r="BW13" s="9" t="s">
        <v>29</v>
      </c>
      <c r="BX13" s="2">
        <f>D13+L13+T13+AZ13+BH13+BP13+AB13+AJ13+AR13</f>
        <v>799533333.33333337</v>
      </c>
      <c r="BY13" s="2">
        <f>E13+M13+U13+BA13+BI13+BQ13+AC13+AK13+AS13</f>
        <v>755955001</v>
      </c>
      <c r="BZ13" s="2">
        <f t="shared" si="21"/>
        <v>43578332.333333373</v>
      </c>
      <c r="CA13" s="13">
        <f t="shared" si="22"/>
        <v>0.94549529016926537</v>
      </c>
      <c r="CB13" s="14" t="str">
        <f t="shared" si="23"/>
        <v>GOOD</v>
      </c>
    </row>
    <row r="14" spans="1:83" ht="15" customHeight="1">
      <c r="B14" s="1">
        <v>7</v>
      </c>
      <c r="C14" s="9" t="s">
        <v>30</v>
      </c>
      <c r="D14" s="2">
        <f>'[1]REKAP KEPATUHAN-RUMUS-1'!D540</f>
        <v>99000000</v>
      </c>
      <c r="E14" s="2">
        <f>'[1]REKAP KEPATUHAN-RUMUS-1'!E540</f>
        <v>94100000</v>
      </c>
      <c r="F14" s="2">
        <f>D14-E14</f>
        <v>4900000</v>
      </c>
      <c r="G14" s="13">
        <f>IFERROR(E14/D14,0)</f>
        <v>0.95050505050505052</v>
      </c>
      <c r="H14" s="14" t="str">
        <f>IF(G14&lt;=59%,"POOR",IF(G14&lt;=84%,"AVERAGE",IF(G14&lt;=99%,"GOOD","EXCELLENT")))</f>
        <v>GOOD</v>
      </c>
      <c r="J14" s="1">
        <v>7</v>
      </c>
      <c r="K14" s="9" t="s">
        <v>30</v>
      </c>
      <c r="L14" s="2">
        <f>'[1]REKAP KEPATUHAN-RUMUS-1'!L540</f>
        <v>134400000</v>
      </c>
      <c r="M14" s="2">
        <f>'[1]REKAP KEPATUHAN-RUMUS-1'!M540</f>
        <v>131175000</v>
      </c>
      <c r="N14" s="2">
        <f t="shared" si="0"/>
        <v>3225000</v>
      </c>
      <c r="O14" s="13">
        <f t="shared" si="1"/>
        <v>0.9760044642857143</v>
      </c>
      <c r="P14" s="14" t="str">
        <f t="shared" si="2"/>
        <v>GOOD</v>
      </c>
      <c r="R14" s="1">
        <v>7</v>
      </c>
      <c r="S14" s="9" t="s">
        <v>30</v>
      </c>
      <c r="T14" s="2">
        <f>'[1]REKAP KEPATUHAN-RUMUS-1'!T540</f>
        <v>185599999.99999997</v>
      </c>
      <c r="U14" s="2">
        <f>'[1]REKAP KEPATUHAN-RUMUS-1'!U540</f>
        <v>180150000</v>
      </c>
      <c r="V14" s="2">
        <f>T14-U14</f>
        <v>5449999.9999999702</v>
      </c>
      <c r="W14" s="13">
        <f>IFERROR(U14/T14,0)</f>
        <v>0.97063577586206917</v>
      </c>
      <c r="X14" s="14" t="str">
        <f>IF(W14&lt;=59%,"POOR",IF(W14&lt;=84%,"AVERAGE",IF(W14&lt;=99%,"GOOD","EXCELLENT")))</f>
        <v>GOOD</v>
      </c>
      <c r="Z14" s="1">
        <v>7</v>
      </c>
      <c r="AA14" s="9" t="s">
        <v>30</v>
      </c>
      <c r="AB14" s="2">
        <f>'[1]REKAP KEPATUHAN-RUMUS-1'!AB540</f>
        <v>111052083.33333333</v>
      </c>
      <c r="AC14" s="2">
        <f>'[1]REKAP KEPATUHAN-RUMUS-1'!AC540</f>
        <v>100725000</v>
      </c>
      <c r="AD14" s="2">
        <f t="shared" si="3"/>
        <v>10327083.333333328</v>
      </c>
      <c r="AE14" s="13">
        <f t="shared" si="4"/>
        <v>0.90700684738767479</v>
      </c>
      <c r="AF14" s="14" t="str">
        <f t="shared" si="5"/>
        <v>GOOD</v>
      </c>
      <c r="AH14" s="1">
        <v>7</v>
      </c>
      <c r="AI14" s="9" t="s">
        <v>30</v>
      </c>
      <c r="AJ14" s="2">
        <f>'[1]REKAP KEPATUHAN-RUMUS-1'!AJ540</f>
        <v>0</v>
      </c>
      <c r="AK14" s="2">
        <f>'[1]REKAP KEPATUHAN-RUMUS-1'!AK540</f>
        <v>0</v>
      </c>
      <c r="AL14" s="2">
        <f t="shared" si="6"/>
        <v>0</v>
      </c>
      <c r="AM14" s="13">
        <f t="shared" si="7"/>
        <v>0</v>
      </c>
      <c r="AN14" s="14" t="str">
        <f t="shared" si="8"/>
        <v>POOR</v>
      </c>
      <c r="AP14" s="1">
        <v>7</v>
      </c>
      <c r="AQ14" s="9" t="s">
        <v>30</v>
      </c>
      <c r="AR14" s="2">
        <f>'[1]REKAP KEPATUHAN-RUMUS-1'!AR540</f>
        <v>0</v>
      </c>
      <c r="AS14" s="2">
        <f>'[1]REKAP KEPATUHAN-RUMUS-1'!AS540</f>
        <v>0</v>
      </c>
      <c r="AT14" s="2">
        <f t="shared" si="9"/>
        <v>0</v>
      </c>
      <c r="AU14" s="13">
        <f t="shared" si="10"/>
        <v>0</v>
      </c>
      <c r="AV14" s="14" t="str">
        <f t="shared" si="11"/>
        <v>POOR</v>
      </c>
      <c r="AX14" s="1">
        <v>7</v>
      </c>
      <c r="AY14" s="9" t="s">
        <v>30</v>
      </c>
      <c r="AZ14" s="2">
        <f>'[1]REKAP KEPATUHAN-RUMUS-1'!BA527</f>
        <v>0</v>
      </c>
      <c r="BA14" s="2">
        <f>'[1]REKAP KEPATUHAN-RUMUS-1'!BB527</f>
        <v>0</v>
      </c>
      <c r="BB14" s="2">
        <f t="shared" si="12"/>
        <v>0</v>
      </c>
      <c r="BC14" s="13">
        <f t="shared" si="13"/>
        <v>0</v>
      </c>
      <c r="BD14" s="14" t="str">
        <f t="shared" si="14"/>
        <v>POOR</v>
      </c>
      <c r="BF14" s="1">
        <v>7</v>
      </c>
      <c r="BG14" s="9" t="s">
        <v>30</v>
      </c>
      <c r="BH14" s="2">
        <f>'[1]REKAP KEPATUHAN-RUMUS-1'!BA533</f>
        <v>0</v>
      </c>
      <c r="BI14" s="2">
        <f>'[1]REKAP KEPATUHAN-RUMUS-1'!BB533</f>
        <v>0</v>
      </c>
      <c r="BJ14" s="2">
        <f t="shared" si="15"/>
        <v>0</v>
      </c>
      <c r="BK14" s="13">
        <f t="shared" si="16"/>
        <v>0</v>
      </c>
      <c r="BL14" s="14" t="str">
        <f t="shared" si="17"/>
        <v>POOR</v>
      </c>
      <c r="BN14" s="1">
        <v>7</v>
      </c>
      <c r="BO14" s="9" t="s">
        <v>30</v>
      </c>
      <c r="BP14" s="2">
        <f>'[1]REKAP KEPATUHAN-RUMUS-1'!BA539</f>
        <v>13500000</v>
      </c>
      <c r="BQ14" s="2">
        <f>'[1]REKAP KEPATUHAN-RUMUS-1'!BB539</f>
        <v>10500000</v>
      </c>
      <c r="BR14" s="2">
        <f t="shared" si="18"/>
        <v>3000000</v>
      </c>
      <c r="BS14" s="13">
        <f t="shared" si="19"/>
        <v>0.77777777777777779</v>
      </c>
      <c r="BT14" s="14" t="str">
        <f t="shared" si="20"/>
        <v>AVERAGE</v>
      </c>
      <c r="BV14" s="1">
        <v>7</v>
      </c>
      <c r="BW14" s="9" t="s">
        <v>30</v>
      </c>
      <c r="BX14" s="2">
        <f>D14+L14+T14+AZ14+BH14+BP14+AB14+AJ14+AR14</f>
        <v>543552083.33333337</v>
      </c>
      <c r="BY14" s="2">
        <f>E14+M14+U14+BA14+BI14+BQ14+AC14+AK14+AS14</f>
        <v>516650000</v>
      </c>
      <c r="BZ14" s="2">
        <f t="shared" si="21"/>
        <v>26902083.333333373</v>
      </c>
      <c r="CA14" s="13">
        <f t="shared" si="22"/>
        <v>0.9505068894808455</v>
      </c>
      <c r="CB14" s="14" t="str">
        <f t="shared" si="23"/>
        <v>GOOD</v>
      </c>
    </row>
    <row r="15" spans="1:83" ht="14.25" customHeight="1">
      <c r="B15" s="1">
        <v>8</v>
      </c>
      <c r="C15" s="9" t="s">
        <v>31</v>
      </c>
      <c r="D15" s="2">
        <f>'[1]REKAP KEPATUHAN-RUMUS-1'!D626</f>
        <v>316120000</v>
      </c>
      <c r="E15" s="2">
        <f>'[1]REKAP KEPATUHAN-RUMUS-1'!E626</f>
        <v>316444500</v>
      </c>
      <c r="F15" s="2">
        <f>D15-E15</f>
        <v>-324500</v>
      </c>
      <c r="G15" s="13">
        <f>IFERROR(E15/D15,0)</f>
        <v>1.0010265089206631</v>
      </c>
      <c r="H15" s="14" t="str">
        <f>IF(G15&lt;=59%,"POOR",IF(G15&lt;=84%,"AVERAGE",IF(G15&lt;=99%,"GOOD","EXCELLENT")))</f>
        <v>EXCELLENT</v>
      </c>
      <c r="J15" s="1">
        <v>8</v>
      </c>
      <c r="K15" s="9" t="s">
        <v>31</v>
      </c>
      <c r="L15" s="2">
        <f>'[1]REKAP KEPATUHAN-RUMUS-1'!L626</f>
        <v>366278000.00000006</v>
      </c>
      <c r="M15" s="2">
        <f>'[1]REKAP KEPATUHAN-RUMUS-1'!M626</f>
        <v>366705000</v>
      </c>
      <c r="N15" s="2">
        <f t="shared" si="0"/>
        <v>-426999.9999999404</v>
      </c>
      <c r="O15" s="13">
        <f t="shared" si="1"/>
        <v>1.0011657811825989</v>
      </c>
      <c r="P15" s="14" t="str">
        <f t="shared" si="2"/>
        <v>EXCELLENT</v>
      </c>
      <c r="R15" s="1">
        <v>8</v>
      </c>
      <c r="S15" s="9" t="s">
        <v>31</v>
      </c>
      <c r="T15" s="2">
        <f>'[1]REKAP KEPATUHAN-RUMUS-1'!T626</f>
        <v>461289999.99999994</v>
      </c>
      <c r="U15" s="2">
        <f>'[1]REKAP KEPATUHAN-RUMUS-1'!U626</f>
        <v>461290500</v>
      </c>
      <c r="V15" s="2">
        <f>T15-U15</f>
        <v>-500.00000005960464</v>
      </c>
      <c r="W15" s="13">
        <f>IFERROR(U15/T15,0)</f>
        <v>1.0000010839168421</v>
      </c>
      <c r="X15" s="14" t="str">
        <f>IF(W15&lt;=59%,"POOR",IF(W15&lt;=84%,"AVERAGE",IF(W15&lt;=99%,"GOOD","EXCELLENT")))</f>
        <v>EXCELLENT</v>
      </c>
      <c r="Z15" s="1">
        <v>8</v>
      </c>
      <c r="AA15" s="9" t="s">
        <v>31</v>
      </c>
      <c r="AB15" s="2">
        <f>'[1]REKAP KEPATUHAN-RUMUS-1'!AB626</f>
        <v>307912500</v>
      </c>
      <c r="AC15" s="2">
        <f>'[1]REKAP KEPATUHAN-RUMUS-1'!AC626</f>
        <v>278649000</v>
      </c>
      <c r="AD15" s="2">
        <f t="shared" si="3"/>
        <v>29263500</v>
      </c>
      <c r="AE15" s="13">
        <f t="shared" si="4"/>
        <v>0.9049616368286445</v>
      </c>
      <c r="AF15" s="14" t="str">
        <f t="shared" si="5"/>
        <v>GOOD</v>
      </c>
      <c r="AH15" s="1">
        <v>8</v>
      </c>
      <c r="AI15" s="9" t="s">
        <v>31</v>
      </c>
      <c r="AJ15" s="2">
        <f>'[1]REKAP KEPATUHAN-RUMUS-1'!AJ626</f>
        <v>0</v>
      </c>
      <c r="AK15" s="2">
        <f>'[1]REKAP KEPATUHAN-RUMUS-1'!AK626</f>
        <v>0</v>
      </c>
      <c r="AL15" s="2">
        <f t="shared" si="6"/>
        <v>0</v>
      </c>
      <c r="AM15" s="13">
        <f t="shared" si="7"/>
        <v>0</v>
      </c>
      <c r="AN15" s="14" t="str">
        <f t="shared" si="8"/>
        <v>POOR</v>
      </c>
      <c r="AP15" s="1">
        <v>8</v>
      </c>
      <c r="AQ15" s="9" t="s">
        <v>31</v>
      </c>
      <c r="AR15" s="2">
        <f>'[1]REKAP KEPATUHAN-RUMUS-1'!AR626</f>
        <v>0</v>
      </c>
      <c r="AS15" s="2">
        <f>'[1]REKAP KEPATUHAN-RUMUS-1'!AS626</f>
        <v>0</v>
      </c>
      <c r="AT15" s="2">
        <f t="shared" si="9"/>
        <v>0</v>
      </c>
      <c r="AU15" s="13">
        <f t="shared" si="10"/>
        <v>0</v>
      </c>
      <c r="AV15" s="14" t="str">
        <f t="shared" si="11"/>
        <v>POOR</v>
      </c>
      <c r="AX15" s="1">
        <v>8</v>
      </c>
      <c r="AY15" s="9" t="s">
        <v>31</v>
      </c>
      <c r="AZ15" s="2">
        <f>'[1]REKAP KEPATUHAN-RUMUS-1'!BA613</f>
        <v>150000</v>
      </c>
      <c r="BA15" s="2">
        <f>'[1]REKAP KEPATUHAN-RUMUS-1'!BB613</f>
        <v>373000</v>
      </c>
      <c r="BB15" s="2">
        <f t="shared" si="12"/>
        <v>-223000</v>
      </c>
      <c r="BC15" s="13">
        <f t="shared" si="13"/>
        <v>2.4866666666666668</v>
      </c>
      <c r="BD15" s="14" t="str">
        <f t="shared" si="14"/>
        <v>EXCELLENT</v>
      </c>
      <c r="BF15" s="1">
        <v>8</v>
      </c>
      <c r="BG15" s="9" t="s">
        <v>31</v>
      </c>
      <c r="BH15" s="2">
        <f>'[1]REKAP KEPATUHAN-RUMUS-1'!BA619</f>
        <v>5326000</v>
      </c>
      <c r="BI15" s="2">
        <f>'[1]REKAP KEPATUHAN-RUMUS-1'!BB619</f>
        <v>4926000</v>
      </c>
      <c r="BJ15" s="2">
        <f t="shared" si="15"/>
        <v>400000</v>
      </c>
      <c r="BK15" s="13">
        <f t="shared" si="16"/>
        <v>0.92489673300788589</v>
      </c>
      <c r="BL15" s="14" t="str">
        <f t="shared" si="17"/>
        <v>GOOD</v>
      </c>
      <c r="BN15" s="1">
        <v>8</v>
      </c>
      <c r="BO15" s="9" t="s">
        <v>31</v>
      </c>
      <c r="BP15" s="2">
        <f>'[1]REKAP KEPATUHAN-RUMUS-1'!BA625</f>
        <v>18183000</v>
      </c>
      <c r="BQ15" s="2">
        <f>'[1]REKAP KEPATUHAN-RUMUS-1'!BB625</f>
        <v>18563000</v>
      </c>
      <c r="BR15" s="2">
        <f t="shared" si="18"/>
        <v>-380000</v>
      </c>
      <c r="BS15" s="13">
        <f t="shared" si="19"/>
        <v>1.0208986415882968</v>
      </c>
      <c r="BT15" s="14" t="str">
        <f t="shared" si="20"/>
        <v>EXCELLENT</v>
      </c>
      <c r="BV15" s="1">
        <v>8</v>
      </c>
      <c r="BW15" s="9" t="s">
        <v>31</v>
      </c>
      <c r="BX15" s="2">
        <f>D15+L15+T15+AZ15+BH15+BP15+AB15+AJ15+AR15</f>
        <v>1475259500</v>
      </c>
      <c r="BY15" s="2">
        <f>E15+M15+U15+BA15+BI15+BQ15+AC15+AK15+AS15</f>
        <v>1446951000</v>
      </c>
      <c r="BZ15" s="2">
        <f t="shared" si="21"/>
        <v>28308500</v>
      </c>
      <c r="CA15" s="13">
        <f t="shared" si="22"/>
        <v>0.98081117254286454</v>
      </c>
      <c r="CB15" s="14" t="str">
        <f t="shared" si="23"/>
        <v>GOOD</v>
      </c>
    </row>
    <row r="16" spans="1:83" ht="14.25" customHeight="1">
      <c r="B16" s="1">
        <v>9</v>
      </c>
      <c r="C16" s="9" t="s">
        <v>32</v>
      </c>
      <c r="D16" s="2">
        <f>'[1]REKAP KEPATUHAN-RUMUS-1'!D712</f>
        <v>107400000</v>
      </c>
      <c r="E16" s="2">
        <f>'[1]REKAP KEPATUHAN-RUMUS-1'!E712</f>
        <v>107510000</v>
      </c>
      <c r="F16" s="2">
        <f>D16-E16</f>
        <v>-110000</v>
      </c>
      <c r="G16" s="13">
        <f>IFERROR(E16/D16,0)</f>
        <v>1.0010242085661081</v>
      </c>
      <c r="H16" s="14" t="str">
        <f>IF(G16&lt;=59%,"POOR",IF(G16&lt;=84%,"AVERAGE",IF(G16&lt;=99%,"GOOD","EXCELLENT")))</f>
        <v>EXCELLENT</v>
      </c>
      <c r="J16" s="1">
        <v>9</v>
      </c>
      <c r="K16" s="9" t="s">
        <v>32</v>
      </c>
      <c r="L16" s="2">
        <f>'[1]REKAP KEPATUHAN-RUMUS-1'!L712</f>
        <v>142800000</v>
      </c>
      <c r="M16" s="2">
        <f>'[1]REKAP KEPATUHAN-RUMUS-1'!M712</f>
        <v>143400000</v>
      </c>
      <c r="N16" s="2">
        <f t="shared" si="0"/>
        <v>-600000</v>
      </c>
      <c r="O16" s="13">
        <f t="shared" si="1"/>
        <v>1.0042016806722689</v>
      </c>
      <c r="P16" s="14" t="str">
        <f t="shared" si="2"/>
        <v>EXCELLENT</v>
      </c>
      <c r="R16" s="1">
        <v>9</v>
      </c>
      <c r="S16" s="9" t="s">
        <v>32</v>
      </c>
      <c r="T16" s="2">
        <f>'[1]REKAP KEPATUHAN-RUMUS-1'!T712</f>
        <v>93750000</v>
      </c>
      <c r="U16" s="2">
        <f>'[1]REKAP KEPATUHAN-RUMUS-1'!U712</f>
        <v>93825000</v>
      </c>
      <c r="V16" s="2">
        <f>T16-U16</f>
        <v>-75000</v>
      </c>
      <c r="W16" s="13">
        <f>IFERROR(U16/T16,0)</f>
        <v>1.0007999999999999</v>
      </c>
      <c r="X16" s="14" t="str">
        <f>IF(W16&lt;=59%,"POOR",IF(W16&lt;=84%,"AVERAGE",IF(W16&lt;=99%,"GOOD","EXCELLENT")))</f>
        <v>EXCELLENT</v>
      </c>
      <c r="Z16" s="1">
        <v>9</v>
      </c>
      <c r="AA16" s="9" t="s">
        <v>32</v>
      </c>
      <c r="AB16" s="2">
        <f>'[1]REKAP KEPATUHAN-RUMUS-1'!AB712</f>
        <v>61600000</v>
      </c>
      <c r="AC16" s="2">
        <f>'[1]REKAP KEPATUHAN-RUMUS-1'!AC712</f>
        <v>62457000</v>
      </c>
      <c r="AD16" s="2">
        <f t="shared" si="3"/>
        <v>-857000</v>
      </c>
      <c r="AE16" s="13">
        <f t="shared" si="4"/>
        <v>1.0139123376623376</v>
      </c>
      <c r="AF16" s="14" t="str">
        <f t="shared" si="5"/>
        <v>EXCELLENT</v>
      </c>
      <c r="AH16" s="1">
        <v>9</v>
      </c>
      <c r="AI16" s="9" t="s">
        <v>32</v>
      </c>
      <c r="AJ16" s="2">
        <f>'[1]REKAP KEPATUHAN-RUMUS-1'!AJ712</f>
        <v>0</v>
      </c>
      <c r="AK16" s="2">
        <f>'[1]REKAP KEPATUHAN-RUMUS-1'!AK712</f>
        <v>0</v>
      </c>
      <c r="AL16" s="2">
        <f t="shared" si="6"/>
        <v>0</v>
      </c>
      <c r="AM16" s="13">
        <f t="shared" si="7"/>
        <v>0</v>
      </c>
      <c r="AN16" s="14" t="str">
        <f t="shared" si="8"/>
        <v>POOR</v>
      </c>
      <c r="AP16" s="1">
        <v>9</v>
      </c>
      <c r="AQ16" s="9" t="s">
        <v>32</v>
      </c>
      <c r="AR16" s="2">
        <f>'[1]REKAP KEPATUHAN-RUMUS-1'!AR712</f>
        <v>0</v>
      </c>
      <c r="AS16" s="2">
        <f>'[1]REKAP KEPATUHAN-RUMUS-1'!AS712</f>
        <v>0</v>
      </c>
      <c r="AT16" s="2">
        <f t="shared" si="9"/>
        <v>0</v>
      </c>
      <c r="AU16" s="13">
        <f t="shared" si="10"/>
        <v>0</v>
      </c>
      <c r="AV16" s="14" t="str">
        <f t="shared" si="11"/>
        <v>POOR</v>
      </c>
      <c r="AX16" s="1">
        <v>9</v>
      </c>
      <c r="AY16" s="9" t="s">
        <v>32</v>
      </c>
      <c r="AZ16" s="2">
        <f>'[1]REKAP KEPATUHAN-RUMUS-1'!BA699</f>
        <v>0</v>
      </c>
      <c r="BA16" s="2">
        <f>'[1]REKAP KEPATUHAN-RUMUS-1'!BB699</f>
        <v>0</v>
      </c>
      <c r="BB16" s="2">
        <f t="shared" si="12"/>
        <v>0</v>
      </c>
      <c r="BC16" s="13">
        <f t="shared" si="13"/>
        <v>0</v>
      </c>
      <c r="BD16" s="14" t="str">
        <f t="shared" si="14"/>
        <v>POOR</v>
      </c>
      <c r="BF16" s="1">
        <v>9</v>
      </c>
      <c r="BG16" s="9" t="s">
        <v>32</v>
      </c>
      <c r="BH16" s="2">
        <f>'[1]REKAP KEPATUHAN-RUMUS-1'!BA705</f>
        <v>0</v>
      </c>
      <c r="BI16" s="2">
        <f>'[1]REKAP KEPATUHAN-RUMUS-1'!BB705</f>
        <v>0</v>
      </c>
      <c r="BJ16" s="2">
        <f t="shared" si="15"/>
        <v>0</v>
      </c>
      <c r="BK16" s="13">
        <f t="shared" si="16"/>
        <v>0</v>
      </c>
      <c r="BL16" s="14" t="str">
        <f t="shared" si="17"/>
        <v>POOR</v>
      </c>
      <c r="BN16" s="1">
        <v>9</v>
      </c>
      <c r="BO16" s="9" t="s">
        <v>32</v>
      </c>
      <c r="BP16" s="2">
        <f>'[1]REKAP KEPATUHAN-RUMUS-1'!BA711</f>
        <v>9700000</v>
      </c>
      <c r="BQ16" s="2">
        <f>'[1]REKAP KEPATUHAN-RUMUS-1'!BB711</f>
        <v>9700000</v>
      </c>
      <c r="BR16" s="2">
        <f t="shared" si="18"/>
        <v>0</v>
      </c>
      <c r="BS16" s="13">
        <f t="shared" si="19"/>
        <v>1</v>
      </c>
      <c r="BT16" s="14" t="str">
        <f t="shared" si="20"/>
        <v>EXCELLENT</v>
      </c>
      <c r="BV16" s="1">
        <v>9</v>
      </c>
      <c r="BW16" s="9" t="s">
        <v>32</v>
      </c>
      <c r="BX16" s="2">
        <f>D16+L16+T16+AZ16+BH16+BP16+AB16+AJ16+AR16</f>
        <v>415250000</v>
      </c>
      <c r="BY16" s="2">
        <f>E16+M16+U16+BA16+BI16+BQ16+AC16+AK16+AS16</f>
        <v>416892000</v>
      </c>
      <c r="BZ16" s="2">
        <f t="shared" si="21"/>
        <v>-1642000</v>
      </c>
      <c r="CA16" s="13">
        <f t="shared" si="22"/>
        <v>1.0039542444310656</v>
      </c>
      <c r="CB16" s="14" t="str">
        <f t="shared" si="23"/>
        <v>EXCELLENT</v>
      </c>
    </row>
    <row r="17" spans="1:83" ht="14.25" customHeight="1">
      <c r="B17" s="1">
        <v>10</v>
      </c>
      <c r="C17" s="9" t="s">
        <v>33</v>
      </c>
      <c r="D17" s="2">
        <f>'[1]REKAP KEPATUHAN-RUMUS-1'!D798</f>
        <v>199950000</v>
      </c>
      <c r="E17" s="2">
        <f>'[1]REKAP KEPATUHAN-RUMUS-1'!E798</f>
        <v>194227000</v>
      </c>
      <c r="F17" s="2">
        <f>D17-E17</f>
        <v>5723000</v>
      </c>
      <c r="G17" s="13">
        <f>IFERROR(E17/D17,0)</f>
        <v>0.9713778444611153</v>
      </c>
      <c r="H17" s="14" t="str">
        <f>IF(G17&lt;=59%,"POOR",IF(G17&lt;=84%,"AVERAGE",IF(G17&lt;=99%,"GOOD","EXCELLENT")))</f>
        <v>GOOD</v>
      </c>
      <c r="J17" s="1">
        <v>10</v>
      </c>
      <c r="K17" s="9" t="s">
        <v>33</v>
      </c>
      <c r="L17" s="2">
        <f>'[1]REKAP KEPATUHAN-RUMUS-1'!L798</f>
        <v>297000000</v>
      </c>
      <c r="M17" s="2">
        <f>'[1]REKAP KEPATUHAN-RUMUS-1'!M798</f>
        <v>278545500</v>
      </c>
      <c r="N17" s="2">
        <f t="shared" si="0"/>
        <v>18454500</v>
      </c>
      <c r="O17" s="13">
        <f t="shared" si="1"/>
        <v>0.93786363636363634</v>
      </c>
      <c r="P17" s="14" t="str">
        <f t="shared" si="2"/>
        <v>GOOD</v>
      </c>
      <c r="R17" s="1">
        <v>10</v>
      </c>
      <c r="S17" s="9" t="s">
        <v>33</v>
      </c>
      <c r="T17" s="2">
        <f>'[1]REKAP KEPATUHAN-RUMUS-1'!T798</f>
        <v>331800000</v>
      </c>
      <c r="U17" s="2">
        <f>'[1]REKAP KEPATUHAN-RUMUS-1'!U798</f>
        <v>314849500</v>
      </c>
      <c r="V17" s="2">
        <f>T17-U17</f>
        <v>16950500</v>
      </c>
      <c r="W17" s="13">
        <f>IFERROR(U17/T17,0)</f>
        <v>0.9489135021097046</v>
      </c>
      <c r="X17" s="14" t="str">
        <f>IF(W17&lt;=59%,"POOR",IF(W17&lt;=84%,"AVERAGE",IF(W17&lt;=99%,"GOOD","EXCELLENT")))</f>
        <v>GOOD</v>
      </c>
      <c r="Z17" s="1">
        <v>10</v>
      </c>
      <c r="AA17" s="9" t="s">
        <v>33</v>
      </c>
      <c r="AB17" s="2">
        <f>'[1]REKAP KEPATUHAN-RUMUS-1'!AB798</f>
        <v>214827083.33333334</v>
      </c>
      <c r="AC17" s="2">
        <f>'[1]REKAP KEPATUHAN-RUMUS-1'!AC798</f>
        <v>203790500</v>
      </c>
      <c r="AD17" s="2">
        <f t="shared" si="3"/>
        <v>11036583.333333343</v>
      </c>
      <c r="AE17" s="13">
        <f t="shared" si="4"/>
        <v>0.94862573581465715</v>
      </c>
      <c r="AF17" s="14" t="str">
        <f t="shared" si="5"/>
        <v>GOOD</v>
      </c>
      <c r="AH17" s="1">
        <v>10</v>
      </c>
      <c r="AI17" s="9" t="s">
        <v>33</v>
      </c>
      <c r="AJ17" s="2">
        <f>'[1]REKAP KEPATUHAN-RUMUS-1'!AJ798</f>
        <v>0</v>
      </c>
      <c r="AK17" s="2">
        <f>'[1]REKAP KEPATUHAN-RUMUS-1'!AK798</f>
        <v>0</v>
      </c>
      <c r="AL17" s="2">
        <f t="shared" si="6"/>
        <v>0</v>
      </c>
      <c r="AM17" s="13">
        <f t="shared" si="7"/>
        <v>0</v>
      </c>
      <c r="AN17" s="14" t="str">
        <f t="shared" si="8"/>
        <v>POOR</v>
      </c>
      <c r="AP17" s="1">
        <v>10</v>
      </c>
      <c r="AQ17" s="9" t="s">
        <v>33</v>
      </c>
      <c r="AR17" s="2">
        <f>'[1]REKAP KEPATUHAN-RUMUS-1'!AR798</f>
        <v>0</v>
      </c>
      <c r="AS17" s="2">
        <f>'[1]REKAP KEPATUHAN-RUMUS-1'!AS798</f>
        <v>0</v>
      </c>
      <c r="AT17" s="2">
        <f t="shared" si="9"/>
        <v>0</v>
      </c>
      <c r="AU17" s="13">
        <f t="shared" si="10"/>
        <v>0</v>
      </c>
      <c r="AV17" s="14" t="str">
        <f t="shared" si="11"/>
        <v>POOR</v>
      </c>
      <c r="AX17" s="1">
        <v>10</v>
      </c>
      <c r="AY17" s="9" t="s">
        <v>33</v>
      </c>
      <c r="AZ17" s="2">
        <f>'[1]REKAP KEPATUHAN-RUMUS-1'!BA785</f>
        <v>699000</v>
      </c>
      <c r="BA17" s="2">
        <f>'[1]REKAP KEPATUHAN-RUMUS-1'!BB785</f>
        <v>699000</v>
      </c>
      <c r="BB17" s="2">
        <f t="shared" si="12"/>
        <v>0</v>
      </c>
      <c r="BC17" s="13">
        <f t="shared" si="13"/>
        <v>1</v>
      </c>
      <c r="BD17" s="14" t="str">
        <f t="shared" si="14"/>
        <v>EXCELLENT</v>
      </c>
      <c r="BF17" s="1">
        <v>10</v>
      </c>
      <c r="BG17" s="9" t="s">
        <v>33</v>
      </c>
      <c r="BH17" s="2">
        <f>'[1]REKAP KEPATUHAN-RUMUS-1'!BA791</f>
        <v>4793500</v>
      </c>
      <c r="BI17" s="2">
        <f>'[1]REKAP KEPATUHAN-RUMUS-1'!BB791</f>
        <v>4849000</v>
      </c>
      <c r="BJ17" s="2">
        <f t="shared" si="15"/>
        <v>-55500</v>
      </c>
      <c r="BK17" s="13">
        <f t="shared" si="16"/>
        <v>1.0115781787837697</v>
      </c>
      <c r="BL17" s="14" t="str">
        <f t="shared" si="17"/>
        <v>EXCELLENT</v>
      </c>
      <c r="BN17" s="1">
        <v>10</v>
      </c>
      <c r="BO17" s="9" t="s">
        <v>33</v>
      </c>
      <c r="BP17" s="2">
        <f>'[1]REKAP KEPATUHAN-RUMUS-1'!BA797</f>
        <v>12098000</v>
      </c>
      <c r="BQ17" s="2">
        <f>'[1]REKAP KEPATUHAN-RUMUS-1'!BB797</f>
        <v>11540500</v>
      </c>
      <c r="BR17" s="2">
        <f t="shared" si="18"/>
        <v>557500</v>
      </c>
      <c r="BS17" s="13">
        <f t="shared" si="19"/>
        <v>0.95391800297569851</v>
      </c>
      <c r="BT17" s="14" t="str">
        <f t="shared" si="20"/>
        <v>GOOD</v>
      </c>
      <c r="BV17" s="1">
        <v>10</v>
      </c>
      <c r="BW17" s="9" t="s">
        <v>33</v>
      </c>
      <c r="BX17" s="2">
        <f>D17+L17+T17+AZ17+BH17+BP17+AB17+AJ17+AR17</f>
        <v>1061167583.3333334</v>
      </c>
      <c r="BY17" s="2">
        <f>E17+M17+U17+BA17+BI17+BQ17+AC17+AK17+AS17</f>
        <v>1008501000</v>
      </c>
      <c r="BZ17" s="2">
        <f t="shared" si="21"/>
        <v>52666583.333333373</v>
      </c>
      <c r="CA17" s="13">
        <f t="shared" si="22"/>
        <v>0.95036921202596725</v>
      </c>
      <c r="CB17" s="14" t="str">
        <f t="shared" si="23"/>
        <v>GOOD</v>
      </c>
    </row>
    <row r="18" spans="1:83" ht="14.25" customHeight="1">
      <c r="B18" s="1">
        <v>11</v>
      </c>
      <c r="C18" s="9" t="s">
        <v>34</v>
      </c>
      <c r="D18" s="2">
        <f>'[1]REKAP KEPATUHAN-RUMUS-1'!D884</f>
        <v>197550000</v>
      </c>
      <c r="E18" s="2">
        <f>'[1]REKAP KEPATUHAN-RUMUS-1'!E884</f>
        <v>197602000</v>
      </c>
      <c r="F18" s="2">
        <f>D18-E18</f>
        <v>-52000</v>
      </c>
      <c r="G18" s="13">
        <f>IFERROR(E18/D18,0)</f>
        <v>1.0002632245001266</v>
      </c>
      <c r="H18" s="14" t="str">
        <f>IF(G18&lt;=59%,"POOR",IF(G18&lt;=84%,"AVERAGE",IF(G18&lt;=99%,"GOOD","EXCELLENT")))</f>
        <v>EXCELLENT</v>
      </c>
      <c r="J18" s="1">
        <v>11</v>
      </c>
      <c r="K18" s="9" t="s">
        <v>34</v>
      </c>
      <c r="L18" s="2">
        <f>'[1]REKAP KEPATUHAN-RUMUS-1'!L884</f>
        <v>253950000</v>
      </c>
      <c r="M18" s="2">
        <f>'[1]REKAP KEPATUHAN-RUMUS-1'!M884</f>
        <v>251620500</v>
      </c>
      <c r="N18" s="2">
        <f t="shared" si="0"/>
        <v>2329500</v>
      </c>
      <c r="O18" s="13">
        <f t="shared" si="1"/>
        <v>0.99082693443591263</v>
      </c>
      <c r="P18" s="14" t="str">
        <f t="shared" si="2"/>
        <v>EXCELLENT</v>
      </c>
      <c r="R18" s="1">
        <v>11</v>
      </c>
      <c r="S18" s="9" t="s">
        <v>34</v>
      </c>
      <c r="T18" s="2">
        <f>'[1]REKAP KEPATUHAN-RUMUS-1'!T884</f>
        <v>340700000</v>
      </c>
      <c r="U18" s="2">
        <f>'[1]REKAP KEPATUHAN-RUMUS-1'!U884</f>
        <v>340612500</v>
      </c>
      <c r="V18" s="2">
        <f>T18-U18</f>
        <v>87500</v>
      </c>
      <c r="W18" s="13">
        <f>IFERROR(U18/T18,0)</f>
        <v>0.99974317581449956</v>
      </c>
      <c r="X18" s="14" t="str">
        <f>IF(W18&lt;=59%,"POOR",IF(W18&lt;=84%,"AVERAGE",IF(W18&lt;=99%,"GOOD","EXCELLENT")))</f>
        <v>EXCELLENT</v>
      </c>
      <c r="Z18" s="1">
        <v>11</v>
      </c>
      <c r="AA18" s="9" t="s">
        <v>34</v>
      </c>
      <c r="AB18" s="2">
        <f>'[1]REKAP KEPATUHAN-RUMUS-1'!AB884</f>
        <v>229425000</v>
      </c>
      <c r="AC18" s="2">
        <f>'[1]REKAP KEPATUHAN-RUMUS-1'!AC884</f>
        <v>228124000</v>
      </c>
      <c r="AD18" s="2">
        <f t="shared" si="3"/>
        <v>1301000</v>
      </c>
      <c r="AE18" s="13">
        <f t="shared" si="4"/>
        <v>0.99432930151465626</v>
      </c>
      <c r="AF18" s="14" t="str">
        <f t="shared" si="5"/>
        <v>EXCELLENT</v>
      </c>
      <c r="AH18" s="1">
        <v>11</v>
      </c>
      <c r="AI18" s="9" t="s">
        <v>34</v>
      </c>
      <c r="AJ18" s="2">
        <f>'[1]REKAP KEPATUHAN-RUMUS-1'!AJ884</f>
        <v>0</v>
      </c>
      <c r="AK18" s="2">
        <f>'[1]REKAP KEPATUHAN-RUMUS-1'!AK884</f>
        <v>0</v>
      </c>
      <c r="AL18" s="2">
        <f t="shared" si="6"/>
        <v>0</v>
      </c>
      <c r="AM18" s="13">
        <f t="shared" si="7"/>
        <v>0</v>
      </c>
      <c r="AN18" s="14" t="str">
        <f t="shared" si="8"/>
        <v>POOR</v>
      </c>
      <c r="AP18" s="1">
        <v>11</v>
      </c>
      <c r="AQ18" s="9" t="s">
        <v>34</v>
      </c>
      <c r="AR18" s="2">
        <f>'[1]REKAP KEPATUHAN-RUMUS-1'!AR884</f>
        <v>0</v>
      </c>
      <c r="AS18" s="2">
        <f>'[1]REKAP KEPATUHAN-RUMUS-1'!AS884</f>
        <v>0</v>
      </c>
      <c r="AT18" s="2">
        <f t="shared" si="9"/>
        <v>0</v>
      </c>
      <c r="AU18" s="13">
        <f t="shared" si="10"/>
        <v>0</v>
      </c>
      <c r="AV18" s="14" t="str">
        <f t="shared" si="11"/>
        <v>POOR</v>
      </c>
      <c r="AX18" s="1">
        <v>11</v>
      </c>
      <c r="AY18" s="9" t="s">
        <v>34</v>
      </c>
      <c r="AZ18" s="2">
        <f>'[1]REKAP KEPATUHAN-RUMUS-1'!BA871</f>
        <v>0</v>
      </c>
      <c r="BA18" s="2">
        <f>'[1]REKAP KEPATUHAN-RUMUS-1'!BB871</f>
        <v>0</v>
      </c>
      <c r="BB18" s="2">
        <f t="shared" si="12"/>
        <v>0</v>
      </c>
      <c r="BC18" s="13">
        <f t="shared" si="13"/>
        <v>0</v>
      </c>
      <c r="BD18" s="14" t="str">
        <f t="shared" si="14"/>
        <v>POOR</v>
      </c>
      <c r="BF18" s="1">
        <v>11</v>
      </c>
      <c r="BG18" s="9" t="s">
        <v>34</v>
      </c>
      <c r="BH18" s="2">
        <f>'[1]REKAP KEPATUHAN-RUMUS-1'!BA877</f>
        <v>0</v>
      </c>
      <c r="BI18" s="2">
        <f>'[1]REKAP KEPATUHAN-RUMUS-1'!BB877</f>
        <v>0</v>
      </c>
      <c r="BJ18" s="2">
        <f t="shared" si="15"/>
        <v>0</v>
      </c>
      <c r="BK18" s="13">
        <f t="shared" si="16"/>
        <v>0</v>
      </c>
      <c r="BL18" s="14" t="str">
        <f t="shared" si="17"/>
        <v>POOR</v>
      </c>
      <c r="BN18" s="1">
        <v>11</v>
      </c>
      <c r="BO18" s="9" t="s">
        <v>34</v>
      </c>
      <c r="BP18" s="2">
        <f>'[1]REKAP KEPATUHAN-RUMUS-1'!BA883</f>
        <v>2100000</v>
      </c>
      <c r="BQ18" s="2">
        <f>'[1]REKAP KEPATUHAN-RUMUS-1'!BB883</f>
        <v>2100000</v>
      </c>
      <c r="BR18" s="2">
        <f t="shared" si="18"/>
        <v>0</v>
      </c>
      <c r="BS18" s="13">
        <f t="shared" si="19"/>
        <v>1</v>
      </c>
      <c r="BT18" s="14" t="str">
        <f t="shared" si="20"/>
        <v>EXCELLENT</v>
      </c>
      <c r="BV18" s="1">
        <v>11</v>
      </c>
      <c r="BW18" s="9" t="s">
        <v>34</v>
      </c>
      <c r="BX18" s="2">
        <f>D18+L18+T18+AZ18+BH18+BP18+AB18+AJ18+AR18</f>
        <v>1023725000</v>
      </c>
      <c r="BY18" s="2">
        <f>E18+M18+U18+BA18+BI18+BQ18+AC18+AK18+AS18</f>
        <v>1020059000</v>
      </c>
      <c r="BZ18" s="2">
        <f t="shared" si="21"/>
        <v>3666000</v>
      </c>
      <c r="CA18" s="13">
        <f t="shared" si="22"/>
        <v>0.99641896016996756</v>
      </c>
      <c r="CB18" s="14" t="str">
        <f t="shared" si="23"/>
        <v>EXCELLENT</v>
      </c>
    </row>
    <row r="19" spans="1:83" ht="14.25" customHeight="1">
      <c r="B19" s="1">
        <v>12</v>
      </c>
      <c r="C19" s="9" t="s">
        <v>35</v>
      </c>
      <c r="D19" s="2">
        <f>'[1]REKAP KEPATUHAN-RUMUS-1'!D970</f>
        <v>0</v>
      </c>
      <c r="E19" s="2">
        <f>'[1]REKAP KEPATUHAN-RUMUS-1'!E970</f>
        <v>0</v>
      </c>
      <c r="F19" s="2">
        <f>D19-E19</f>
        <v>0</v>
      </c>
      <c r="G19" s="13">
        <f>IFERROR(E19/D19,0)</f>
        <v>0</v>
      </c>
      <c r="H19" s="14" t="str">
        <f>IF(G19&lt;=59%,"POOR",IF(G19&lt;=84%,"AVERAGE",IF(G19&lt;=99%,"GOOD","EXCELLENT")))</f>
        <v>POOR</v>
      </c>
      <c r="J19" s="1">
        <v>12</v>
      </c>
      <c r="K19" s="9" t="s">
        <v>35</v>
      </c>
      <c r="L19" s="2">
        <f>'[1]REKAP KEPATUHAN-RUMUS-1'!L970</f>
        <v>0</v>
      </c>
      <c r="M19" s="2">
        <f>'[1]REKAP KEPATUHAN-RUMUS-1'!M970</f>
        <v>0</v>
      </c>
      <c r="N19" s="2">
        <f t="shared" si="0"/>
        <v>0</v>
      </c>
      <c r="O19" s="13">
        <f t="shared" si="1"/>
        <v>0</v>
      </c>
      <c r="P19" s="14" t="str">
        <f t="shared" si="2"/>
        <v>POOR</v>
      </c>
      <c r="R19" s="1">
        <v>12</v>
      </c>
      <c r="S19" s="9" t="s">
        <v>35</v>
      </c>
      <c r="T19" s="2">
        <f>'[1]REKAP KEPATUHAN-RUMUS-1'!T970</f>
        <v>0</v>
      </c>
      <c r="U19" s="2">
        <f>'[1]REKAP KEPATUHAN-RUMUS-1'!U970</f>
        <v>0</v>
      </c>
      <c r="V19" s="2">
        <f>T19-U19</f>
        <v>0</v>
      </c>
      <c r="W19" s="13">
        <f>IFERROR(U19/T19,0)</f>
        <v>0</v>
      </c>
      <c r="X19" s="14" t="str">
        <f>IF(W19&lt;=59%,"POOR",IF(W19&lt;=84%,"AVERAGE",IF(W19&lt;=99%,"GOOD","EXCELLENT")))</f>
        <v>POOR</v>
      </c>
      <c r="Z19" s="1">
        <v>12</v>
      </c>
      <c r="AA19" s="9" t="s">
        <v>35</v>
      </c>
      <c r="AB19" s="2">
        <f>'[1]REKAP KEPATUHAN-RUMUS-1'!AB970</f>
        <v>0</v>
      </c>
      <c r="AC19" s="2">
        <f>'[1]REKAP KEPATUHAN-RUMUS-1'!AC970</f>
        <v>0</v>
      </c>
      <c r="AD19" s="2">
        <f t="shared" si="3"/>
        <v>0</v>
      </c>
      <c r="AE19" s="13">
        <f t="shared" si="4"/>
        <v>0</v>
      </c>
      <c r="AF19" s="14" t="str">
        <f t="shared" si="5"/>
        <v>POOR</v>
      </c>
      <c r="AH19" s="1">
        <v>12</v>
      </c>
      <c r="AI19" s="9" t="s">
        <v>35</v>
      </c>
      <c r="AJ19" s="2">
        <f>'[1]REKAP KEPATUHAN-RUMUS-1'!AJ970</f>
        <v>0</v>
      </c>
      <c r="AK19" s="2">
        <f>'[1]REKAP KEPATUHAN-RUMUS-1'!AK970</f>
        <v>0</v>
      </c>
      <c r="AL19" s="2">
        <f t="shared" si="6"/>
        <v>0</v>
      </c>
      <c r="AM19" s="13">
        <f t="shared" si="7"/>
        <v>0</v>
      </c>
      <c r="AN19" s="14" t="str">
        <f t="shared" si="8"/>
        <v>POOR</v>
      </c>
      <c r="AP19" s="1">
        <v>12</v>
      </c>
      <c r="AQ19" s="9" t="s">
        <v>35</v>
      </c>
      <c r="AR19" s="2">
        <f>'[1]REKAP KEPATUHAN-RUMUS-1'!AR970</f>
        <v>0</v>
      </c>
      <c r="AS19" s="2">
        <f>'[1]REKAP KEPATUHAN-RUMUS-1'!AS970</f>
        <v>0</v>
      </c>
      <c r="AT19" s="2">
        <f t="shared" si="9"/>
        <v>0</v>
      </c>
      <c r="AU19" s="13">
        <f t="shared" si="10"/>
        <v>0</v>
      </c>
      <c r="AV19" s="14" t="str">
        <f t="shared" si="11"/>
        <v>POOR</v>
      </c>
      <c r="AX19" s="1">
        <v>12</v>
      </c>
      <c r="AY19" s="9" t="s">
        <v>35</v>
      </c>
      <c r="AZ19" s="2">
        <f>'[1]REKAP KEPATUHAN-RUMUS-1'!BA957</f>
        <v>0</v>
      </c>
      <c r="BA19" s="2">
        <f>'[1]REKAP KEPATUHAN-RUMUS-1'!BB957</f>
        <v>0</v>
      </c>
      <c r="BB19" s="2">
        <f t="shared" si="12"/>
        <v>0</v>
      </c>
      <c r="BC19" s="13">
        <f t="shared" si="13"/>
        <v>0</v>
      </c>
      <c r="BD19" s="14" t="str">
        <f t="shared" si="14"/>
        <v>POOR</v>
      </c>
      <c r="BF19" s="1">
        <v>12</v>
      </c>
      <c r="BG19" s="9" t="s">
        <v>35</v>
      </c>
      <c r="BH19" s="2">
        <f>'[1]REKAP KEPATUHAN-RUMUS-1'!BA963</f>
        <v>0</v>
      </c>
      <c r="BI19" s="2">
        <f>'[1]REKAP KEPATUHAN-RUMUS-1'!BB963</f>
        <v>0</v>
      </c>
      <c r="BJ19" s="2">
        <f t="shared" si="15"/>
        <v>0</v>
      </c>
      <c r="BK19" s="13">
        <f t="shared" si="16"/>
        <v>0</v>
      </c>
      <c r="BL19" s="14" t="str">
        <f t="shared" si="17"/>
        <v>POOR</v>
      </c>
      <c r="BN19" s="1">
        <v>12</v>
      </c>
      <c r="BO19" s="9" t="s">
        <v>35</v>
      </c>
      <c r="BP19" s="2">
        <f>'[1]REKAP KEPATUHAN-RUMUS-1'!BA969</f>
        <v>0</v>
      </c>
      <c r="BQ19" s="2">
        <f>'[1]REKAP KEPATUHAN-RUMUS-1'!BB969</f>
        <v>0</v>
      </c>
      <c r="BR19" s="2">
        <f t="shared" si="18"/>
        <v>0</v>
      </c>
      <c r="BS19" s="13">
        <f t="shared" si="19"/>
        <v>0</v>
      </c>
      <c r="BT19" s="14" t="str">
        <f t="shared" si="20"/>
        <v>POOR</v>
      </c>
      <c r="BV19" s="1">
        <v>12</v>
      </c>
      <c r="BW19" s="9" t="s">
        <v>35</v>
      </c>
      <c r="BX19" s="2">
        <f>D19+L19+T19+AZ19+BH19+BP19+AB19+AJ19+AR19</f>
        <v>0</v>
      </c>
      <c r="BY19" s="2">
        <f>E19+M19+U19+BA19+BI19+BQ19+AC19+AK19+AS19</f>
        <v>0</v>
      </c>
      <c r="BZ19" s="2">
        <f t="shared" si="21"/>
        <v>0</v>
      </c>
      <c r="CA19" s="13">
        <f t="shared" si="22"/>
        <v>0</v>
      </c>
      <c r="CB19" s="14" t="str">
        <f t="shared" si="23"/>
        <v>POOR</v>
      </c>
    </row>
    <row r="20" spans="1:83" ht="14.25" customHeight="1">
      <c r="B20" s="1">
        <v>13</v>
      </c>
      <c r="C20" s="9" t="s">
        <v>36</v>
      </c>
      <c r="D20" s="2">
        <f>'[1]REKAP KEPATUHAN-RUMUS-1'!D1056</f>
        <v>0</v>
      </c>
      <c r="E20" s="2">
        <f>'[1]REKAP KEPATUHAN-RUMUS-1'!E1056</f>
        <v>0</v>
      </c>
      <c r="F20" s="2">
        <f>D20-E20</f>
        <v>0</v>
      </c>
      <c r="G20" s="13">
        <f>IFERROR(E20/D20,0)</f>
        <v>0</v>
      </c>
      <c r="H20" s="14" t="str">
        <f>IF(G20&lt;=59%,"POOR",IF(G20&lt;=84%,"AVERAGE",IF(G20&lt;=99%,"GOOD","EXCELLENT")))</f>
        <v>POOR</v>
      </c>
      <c r="J20" s="1">
        <v>13</v>
      </c>
      <c r="K20" s="9" t="s">
        <v>36</v>
      </c>
      <c r="L20" s="2">
        <f>'[1]REKAP KEPATUHAN-RUMUS-1'!L1056</f>
        <v>0</v>
      </c>
      <c r="M20" s="2">
        <f>'[1]REKAP KEPATUHAN-RUMUS-1'!M1056</f>
        <v>0</v>
      </c>
      <c r="N20" s="2">
        <f t="shared" si="0"/>
        <v>0</v>
      </c>
      <c r="O20" s="13">
        <f t="shared" si="1"/>
        <v>0</v>
      </c>
      <c r="P20" s="14" t="str">
        <f t="shared" si="2"/>
        <v>POOR</v>
      </c>
      <c r="R20" s="1">
        <v>13</v>
      </c>
      <c r="S20" s="9" t="s">
        <v>36</v>
      </c>
      <c r="T20" s="2">
        <f>'[1]REKAP KEPATUHAN-RUMUS-1'!T1056</f>
        <v>0</v>
      </c>
      <c r="U20" s="2">
        <f>'[1]REKAP KEPATUHAN-RUMUS-1'!U1056</f>
        <v>0</v>
      </c>
      <c r="V20" s="2">
        <f>T20-U20</f>
        <v>0</v>
      </c>
      <c r="W20" s="13">
        <f>IFERROR(U20/T20,0)</f>
        <v>0</v>
      </c>
      <c r="X20" s="14" t="str">
        <f>IF(W20&lt;=59%,"POOR",IF(W20&lt;=84%,"AVERAGE",IF(W20&lt;=99%,"GOOD","EXCELLENT")))</f>
        <v>POOR</v>
      </c>
      <c r="Z20" s="1">
        <v>13</v>
      </c>
      <c r="AA20" s="9" t="s">
        <v>36</v>
      </c>
      <c r="AB20" s="2">
        <f>'[1]REKAP KEPATUHAN-RUMUS-1'!AB1056</f>
        <v>0</v>
      </c>
      <c r="AC20" s="2">
        <f>'[1]REKAP KEPATUHAN-RUMUS-1'!AC1056</f>
        <v>0</v>
      </c>
      <c r="AD20" s="2">
        <f t="shared" si="3"/>
        <v>0</v>
      </c>
      <c r="AE20" s="13">
        <f t="shared" si="4"/>
        <v>0</v>
      </c>
      <c r="AF20" s="14" t="str">
        <f t="shared" si="5"/>
        <v>POOR</v>
      </c>
      <c r="AH20" s="1">
        <v>13</v>
      </c>
      <c r="AI20" s="9" t="s">
        <v>36</v>
      </c>
      <c r="AJ20" s="2">
        <f>'[1]REKAP KEPATUHAN-RUMUS-1'!AJ1056</f>
        <v>0</v>
      </c>
      <c r="AK20" s="2">
        <f>'[1]REKAP KEPATUHAN-RUMUS-1'!AK1056</f>
        <v>0</v>
      </c>
      <c r="AL20" s="2">
        <f t="shared" si="6"/>
        <v>0</v>
      </c>
      <c r="AM20" s="13">
        <f t="shared" si="7"/>
        <v>0</v>
      </c>
      <c r="AN20" s="14" t="str">
        <f t="shared" si="8"/>
        <v>POOR</v>
      </c>
      <c r="AP20" s="1">
        <v>13</v>
      </c>
      <c r="AQ20" s="9" t="s">
        <v>36</v>
      </c>
      <c r="AR20" s="2">
        <f>'[1]REKAP KEPATUHAN-RUMUS-1'!AR1056</f>
        <v>0</v>
      </c>
      <c r="AS20" s="2">
        <f>'[1]REKAP KEPATUHAN-RUMUS-1'!AS1056</f>
        <v>0</v>
      </c>
      <c r="AT20" s="2">
        <f t="shared" si="9"/>
        <v>0</v>
      </c>
      <c r="AU20" s="13">
        <f t="shared" si="10"/>
        <v>0</v>
      </c>
      <c r="AV20" s="14" t="str">
        <f t="shared" si="11"/>
        <v>POOR</v>
      </c>
      <c r="AX20" s="1">
        <v>13</v>
      </c>
      <c r="AY20" s="9" t="s">
        <v>36</v>
      </c>
      <c r="AZ20" s="2">
        <f>'[1]REKAP KEPATUHAN-RUMUS-1'!BA1043</f>
        <v>0</v>
      </c>
      <c r="BA20" s="2">
        <f>'[1]REKAP KEPATUHAN-RUMUS-1'!BB1043</f>
        <v>0</v>
      </c>
      <c r="BB20" s="2">
        <f t="shared" si="12"/>
        <v>0</v>
      </c>
      <c r="BC20" s="13">
        <f t="shared" si="13"/>
        <v>0</v>
      </c>
      <c r="BD20" s="14" t="str">
        <f t="shared" si="14"/>
        <v>POOR</v>
      </c>
      <c r="BF20" s="1">
        <v>13</v>
      </c>
      <c r="BG20" s="9" t="s">
        <v>36</v>
      </c>
      <c r="BH20" s="2">
        <f>'[1]REKAP KEPATUHAN-RUMUS-1'!BA1049</f>
        <v>0</v>
      </c>
      <c r="BI20" s="2">
        <f>'[1]REKAP KEPATUHAN-RUMUS-1'!BB1049</f>
        <v>0</v>
      </c>
      <c r="BJ20" s="2">
        <f t="shared" si="15"/>
        <v>0</v>
      </c>
      <c r="BK20" s="13">
        <f t="shared" si="16"/>
        <v>0</v>
      </c>
      <c r="BL20" s="14" t="str">
        <f t="shared" si="17"/>
        <v>POOR</v>
      </c>
      <c r="BN20" s="1">
        <v>13</v>
      </c>
      <c r="BO20" s="9" t="s">
        <v>36</v>
      </c>
      <c r="BP20" s="2">
        <f>'[1]REKAP KEPATUHAN-RUMUS-1'!BA1055</f>
        <v>0</v>
      </c>
      <c r="BQ20" s="2">
        <f>'[1]REKAP KEPATUHAN-RUMUS-1'!BB1055</f>
        <v>0</v>
      </c>
      <c r="BR20" s="2">
        <f t="shared" si="18"/>
        <v>0</v>
      </c>
      <c r="BS20" s="13">
        <f t="shared" si="19"/>
        <v>0</v>
      </c>
      <c r="BT20" s="14" t="str">
        <f t="shared" si="20"/>
        <v>POOR</v>
      </c>
      <c r="BV20" s="1">
        <v>13</v>
      </c>
      <c r="BW20" s="9" t="s">
        <v>36</v>
      </c>
      <c r="BX20" s="2">
        <f>D20+L20+T20+AZ20+BH20+BP20+AB20+AJ20+AR20</f>
        <v>0</v>
      </c>
      <c r="BY20" s="2">
        <f>E20+M20+U20+BA20+BI20+BQ20+AC20+AK20+AS20</f>
        <v>0</v>
      </c>
      <c r="BZ20" s="2">
        <f t="shared" si="21"/>
        <v>0</v>
      </c>
      <c r="CA20" s="13">
        <f t="shared" si="22"/>
        <v>0</v>
      </c>
      <c r="CB20" s="14" t="str">
        <f t="shared" si="23"/>
        <v>POOR</v>
      </c>
    </row>
    <row r="21" spans="1:83" ht="14.25" customHeight="1">
      <c r="B21" s="15"/>
      <c r="C21" s="16" t="s">
        <v>37</v>
      </c>
      <c r="D21" s="17">
        <f>IF($D$3="",0,SUM(D8:D20))</f>
        <v>2102768000</v>
      </c>
      <c r="E21" s="17">
        <f>IF($D$3="",0,SUM(E8:E20))</f>
        <v>2086637022</v>
      </c>
      <c r="F21" s="17">
        <f>IF(D$3="",0,D21-E21)</f>
        <v>16130978</v>
      </c>
      <c r="G21" s="18">
        <f>IFERROR(E21/D21,0)</f>
        <v>0.99232869341743835</v>
      </c>
      <c r="H21" s="14" t="str">
        <f>IF(G21&lt;=59%,"POOR",IF(G21&lt;=84%,"AVERAGE",IF(G21&lt;=99%,"GOOD","EXCELLENT")))</f>
        <v>EXCELLENT</v>
      </c>
      <c r="J21" s="15"/>
      <c r="K21" s="16" t="s">
        <v>37</v>
      </c>
      <c r="L21" s="17">
        <f t="shared" ref="L21:M21" si="24">IF($L$3="",0,SUM(L8:L20))</f>
        <v>2716738000</v>
      </c>
      <c r="M21" s="17">
        <f t="shared" si="24"/>
        <v>2670226303</v>
      </c>
      <c r="N21" s="17">
        <f>IF(L$3="",0,L21-M21)</f>
        <v>46511697</v>
      </c>
      <c r="O21" s="18">
        <f t="shared" si="1"/>
        <v>0.98287957948098048</v>
      </c>
      <c r="P21" s="14" t="str">
        <f t="shared" si="2"/>
        <v>GOOD</v>
      </c>
      <c r="R21" s="15"/>
      <c r="S21" s="16" t="s">
        <v>37</v>
      </c>
      <c r="T21" s="17">
        <f>IF($T$3="",0,SUM(T8:T20))</f>
        <v>3230560000</v>
      </c>
      <c r="U21" s="17">
        <f>IF($T$3="",0,SUM(U8:U20))</f>
        <v>3158115001</v>
      </c>
      <c r="V21" s="17">
        <f>IF(T$3="",0,T21-U21)</f>
        <v>72444999</v>
      </c>
      <c r="W21" s="18">
        <f>IFERROR(U21/T21,0)</f>
        <v>0.97757509564905154</v>
      </c>
      <c r="X21" s="14" t="str">
        <f>IF(W21&lt;=59%,"POOR",IF(W21&lt;=84%,"AVERAGE",IF(W21&lt;=99%,"GOOD","EXCELLENT")))</f>
        <v>GOOD</v>
      </c>
      <c r="Z21" s="15"/>
      <c r="AA21" s="16" t="s">
        <v>37</v>
      </c>
      <c r="AB21" s="17">
        <f t="shared" ref="AB21:AC21" si="25">IF($AB$3="",0,SUM(AB8:AB20))</f>
        <v>2239530416.666666</v>
      </c>
      <c r="AC21" s="17">
        <f t="shared" si="25"/>
        <v>1992579500</v>
      </c>
      <c r="AD21" s="17">
        <f>IF(AB$3="",0,AB21-AC21)</f>
        <v>246950916.66666603</v>
      </c>
      <c r="AE21" s="18">
        <f t="shared" si="4"/>
        <v>0.88973093875892539</v>
      </c>
      <c r="AF21" s="14" t="str">
        <f t="shared" si="5"/>
        <v>GOOD</v>
      </c>
      <c r="AH21" s="15"/>
      <c r="AI21" s="16" t="s">
        <v>37</v>
      </c>
      <c r="AJ21" s="17">
        <f t="shared" ref="AJ21:AK21" si="26">IF($AB$3="",0,SUM(AJ8:AJ20))</f>
        <v>0</v>
      </c>
      <c r="AK21" s="17">
        <f t="shared" si="26"/>
        <v>0</v>
      </c>
      <c r="AL21" s="17">
        <f>IF(AJ$3="",0,AJ21-AK21)</f>
        <v>0</v>
      </c>
      <c r="AM21" s="18">
        <f t="shared" si="7"/>
        <v>0</v>
      </c>
      <c r="AN21" s="14" t="str">
        <f t="shared" si="8"/>
        <v>POOR</v>
      </c>
      <c r="AP21" s="15"/>
      <c r="AQ21" s="16" t="s">
        <v>37</v>
      </c>
      <c r="AR21" s="17">
        <f t="shared" ref="AR21:AS21" si="27">IF($AB$3="",0,SUM(AR8:AR20))</f>
        <v>0</v>
      </c>
      <c r="AS21" s="17">
        <f t="shared" si="27"/>
        <v>0</v>
      </c>
      <c r="AT21" s="17">
        <f>IF(AR$3="",0,AR21-AS21)</f>
        <v>0</v>
      </c>
      <c r="AU21" s="18">
        <f t="shared" si="10"/>
        <v>0</v>
      </c>
      <c r="AV21" s="14" t="str">
        <f t="shared" si="11"/>
        <v>POOR</v>
      </c>
      <c r="AX21" s="15"/>
      <c r="AY21" s="16" t="s">
        <v>37</v>
      </c>
      <c r="AZ21" s="17">
        <f t="shared" ref="AZ21:BA21" si="28">IF($AZ$3="",0,SUM(AZ8:AZ20))</f>
        <v>1789000</v>
      </c>
      <c r="BA21" s="17">
        <f t="shared" si="28"/>
        <v>1072000</v>
      </c>
      <c r="BB21" s="17">
        <f>IF(AZ$3="",0,AZ21-BA21)</f>
        <v>717000</v>
      </c>
      <c r="BC21" s="18">
        <f t="shared" si="13"/>
        <v>0.59921743991056453</v>
      </c>
      <c r="BD21" s="14" t="str">
        <f t="shared" si="14"/>
        <v>AVERAGE</v>
      </c>
      <c r="BF21" s="15"/>
      <c r="BG21" s="16" t="s">
        <v>37</v>
      </c>
      <c r="BH21" s="17">
        <f t="shared" ref="BH21:BI21" si="29">IF($BH$3="",0,SUM(BH8:BH20))</f>
        <v>19280500</v>
      </c>
      <c r="BI21" s="17">
        <f t="shared" si="29"/>
        <v>18964000</v>
      </c>
      <c r="BJ21" s="17">
        <f>IF(BH$3="",0,BH21-BI21)</f>
        <v>316500</v>
      </c>
      <c r="BK21" s="18">
        <f t="shared" si="16"/>
        <v>0.98358445061072064</v>
      </c>
      <c r="BL21" s="14" t="str">
        <f t="shared" si="17"/>
        <v>GOOD</v>
      </c>
      <c r="BN21" s="15"/>
      <c r="BO21" s="16" t="s">
        <v>37</v>
      </c>
      <c r="BP21" s="17">
        <f t="shared" ref="BP21:BQ21" si="30">IF($BP$3="",0,SUM(BP8:BP20))</f>
        <v>131551000</v>
      </c>
      <c r="BQ21" s="17">
        <f t="shared" si="30"/>
        <v>128599504</v>
      </c>
      <c r="BR21" s="17">
        <f>IF(BP$3="",0,BP21-BQ21)</f>
        <v>2951496</v>
      </c>
      <c r="BS21" s="18">
        <f t="shared" si="19"/>
        <v>0.97756386496491854</v>
      </c>
      <c r="BT21" s="14" t="str">
        <f t="shared" si="20"/>
        <v>GOOD</v>
      </c>
      <c r="BV21" s="15"/>
      <c r="BW21" s="16" t="s">
        <v>37</v>
      </c>
      <c r="BX21" s="17">
        <f t="shared" ref="BX21:BY21" si="31">SUM(BX8:BX20)</f>
        <v>10442216916.666666</v>
      </c>
      <c r="BY21" s="17">
        <f t="shared" si="31"/>
        <v>10056193330</v>
      </c>
      <c r="BZ21" s="17">
        <f t="shared" si="21"/>
        <v>386023586.66666603</v>
      </c>
      <c r="CA21" s="18">
        <f t="shared" si="22"/>
        <v>0.96303241067032996</v>
      </c>
      <c r="CB21" s="14" t="str">
        <f t="shared" si="23"/>
        <v>GOOD</v>
      </c>
    </row>
    <row r="22" spans="1:83" ht="14.25" customHeight="1">
      <c r="B22" s="19"/>
      <c r="C22" s="20" t="s">
        <v>38</v>
      </c>
      <c r="D22" s="2"/>
      <c r="E22" s="2"/>
      <c r="F22" s="2">
        <f>F21-'[1]REKAP KEPATUHAN-RUMUS-1'!F1229</f>
        <v>-2.384185791015625E-7</v>
      </c>
      <c r="J22" s="19"/>
      <c r="K22" s="20" t="s">
        <v>38</v>
      </c>
      <c r="L22" s="2"/>
      <c r="M22" s="2"/>
      <c r="N22" s="2">
        <f>N21-'[1]REKAP KEPATUHAN-RUMUS-1'!N1229</f>
        <v>0</v>
      </c>
      <c r="R22" s="19"/>
      <c r="S22" s="20" t="s">
        <v>38</v>
      </c>
      <c r="T22" s="2"/>
      <c r="U22" s="2"/>
      <c r="V22" s="2">
        <f>V21-'[1]REKAP KEPATUHAN-RUMUS-1'!V1229</f>
        <v>-4.76837158203125E-7</v>
      </c>
      <c r="Z22" s="19"/>
      <c r="AA22" s="20" t="s">
        <v>38</v>
      </c>
      <c r="AB22" s="2"/>
      <c r="AC22" s="2"/>
      <c r="AD22" s="2">
        <f>AD21-'[1]REKAP KEPATUHAN-RUMUS-1'!AD1229</f>
        <v>-80769000.000000954</v>
      </c>
      <c r="AH22" s="19"/>
      <c r="AI22" s="20" t="s">
        <v>38</v>
      </c>
      <c r="AJ22" s="2"/>
      <c r="AK22" s="2"/>
      <c r="AL22" s="2">
        <f>AL21-'[1]REKAP KEPATUHAN-RUMUS-1'!AL1229</f>
        <v>0</v>
      </c>
      <c r="AP22" s="19"/>
      <c r="AQ22" s="20" t="s">
        <v>38</v>
      </c>
      <c r="AR22" s="2"/>
      <c r="AS22" s="2"/>
      <c r="AT22" s="2">
        <f>AT21-'[1]REKAP KEPATUHAN-RUMUS-1'!AT1229</f>
        <v>0</v>
      </c>
      <c r="AX22" s="19"/>
      <c r="AY22" s="20" t="s">
        <v>38</v>
      </c>
      <c r="AZ22" s="2"/>
      <c r="BA22" s="2"/>
      <c r="BB22" s="2">
        <f>BB21-'[1]REKAP KEPATUHAN-RUMUS-1'!BB1229</f>
        <v>-106280000</v>
      </c>
      <c r="BF22" s="1"/>
      <c r="BJ22" s="2">
        <f>BJ21-'[1]REKAP KEPATUHAN-RUMUS-1'!BJ1229</f>
        <v>316500</v>
      </c>
      <c r="BN22" s="1"/>
      <c r="BR22" s="2">
        <f>BR21-'[1]REKAP KEPATUHAN-RUMUS-1'!BR1229</f>
        <v>2951496</v>
      </c>
      <c r="BV22" s="1"/>
      <c r="BZ22" s="2"/>
    </row>
    <row r="23" spans="1:83" ht="14.25" customHeight="1">
      <c r="B23" s="1"/>
      <c r="D23" s="2"/>
      <c r="E23" s="2"/>
      <c r="F23" s="2"/>
      <c r="J23" s="1"/>
      <c r="R23" s="1"/>
      <c r="Z23" s="1"/>
      <c r="AH23" s="1"/>
      <c r="AP23" s="1"/>
      <c r="AX23" s="1"/>
      <c r="BF23" s="1"/>
      <c r="BN23" s="1"/>
      <c r="BV23" s="1"/>
    </row>
    <row r="24" spans="1:83" ht="14.25" customHeight="1">
      <c r="A24" s="21"/>
      <c r="B24" s="22"/>
      <c r="C24" s="21" t="s">
        <v>39</v>
      </c>
      <c r="D24" s="23"/>
      <c r="E24" s="23"/>
      <c r="F24" s="23"/>
      <c r="G24" s="21"/>
      <c r="H24" s="21"/>
      <c r="I24" s="21"/>
      <c r="J24" s="22"/>
      <c r="K24" s="21" t="s">
        <v>39</v>
      </c>
      <c r="L24" s="23"/>
      <c r="M24" s="23"/>
      <c r="N24" s="23"/>
      <c r="O24" s="21"/>
      <c r="P24" s="21"/>
      <c r="Q24" s="21"/>
      <c r="Y24" s="21"/>
      <c r="Z24" s="22"/>
      <c r="AA24" s="21" t="s">
        <v>39</v>
      </c>
      <c r="AB24" s="23"/>
      <c r="AC24" s="23"/>
      <c r="AD24" s="23"/>
      <c r="AE24" s="21"/>
      <c r="AF24" s="21"/>
      <c r="AG24" s="21"/>
      <c r="AH24" s="22"/>
      <c r="AI24" s="21" t="s">
        <v>39</v>
      </c>
      <c r="AJ24" s="23"/>
      <c r="AK24" s="23"/>
      <c r="AL24" s="23"/>
      <c r="AM24" s="21"/>
      <c r="AN24" s="21"/>
      <c r="AO24" s="21"/>
      <c r="AP24" s="22"/>
      <c r="AQ24" s="21" t="s">
        <v>39</v>
      </c>
      <c r="AR24" s="23"/>
      <c r="AS24" s="23"/>
      <c r="AT24" s="23"/>
      <c r="AU24" s="21"/>
      <c r="AV24" s="21"/>
      <c r="AW24" s="21"/>
      <c r="AX24" s="22"/>
      <c r="AY24" s="21" t="s">
        <v>39</v>
      </c>
      <c r="AZ24" s="23"/>
      <c r="BA24" s="23"/>
      <c r="BB24" s="23"/>
      <c r="BC24" s="21"/>
      <c r="BD24" s="21"/>
      <c r="BE24" s="21"/>
      <c r="BF24" s="22"/>
      <c r="BG24" s="21" t="s">
        <v>39</v>
      </c>
      <c r="BH24" s="23"/>
      <c r="BI24" s="23"/>
      <c r="BJ24" s="23"/>
      <c r="BK24" s="21"/>
      <c r="BL24" s="21"/>
      <c r="BM24" s="21"/>
      <c r="BN24" s="22"/>
      <c r="BO24" s="21" t="s">
        <v>39</v>
      </c>
      <c r="BP24" s="23"/>
      <c r="BQ24" s="23"/>
      <c r="BR24" s="23"/>
      <c r="BS24" s="21"/>
      <c r="BT24" s="21"/>
      <c r="BU24" s="21"/>
      <c r="BV24" s="22"/>
      <c r="BW24" s="21" t="s">
        <v>39</v>
      </c>
      <c r="BX24" s="23"/>
      <c r="BY24" s="23"/>
      <c r="BZ24" s="23"/>
      <c r="CA24" s="21"/>
      <c r="CB24" s="21"/>
      <c r="CC24" s="21"/>
      <c r="CD24" s="21"/>
      <c r="CE24" s="21"/>
    </row>
    <row r="25" spans="1:83" ht="14.25" customHeight="1">
      <c r="B25" s="29" t="s">
        <v>7</v>
      </c>
      <c r="C25" s="12" t="s">
        <v>8</v>
      </c>
      <c r="D25" s="31" t="s">
        <v>9</v>
      </c>
      <c r="E25" s="31" t="s">
        <v>10</v>
      </c>
      <c r="F25" s="31" t="s">
        <v>11</v>
      </c>
      <c r="G25" s="29" t="s">
        <v>12</v>
      </c>
      <c r="H25" s="29" t="s">
        <v>13</v>
      </c>
      <c r="J25" s="29" t="s">
        <v>7</v>
      </c>
      <c r="K25" s="12" t="s">
        <v>8</v>
      </c>
      <c r="L25" s="31" t="s">
        <v>9</v>
      </c>
      <c r="M25" s="31" t="s">
        <v>10</v>
      </c>
      <c r="N25" s="31" t="s">
        <v>11</v>
      </c>
      <c r="O25" s="29" t="s">
        <v>12</v>
      </c>
      <c r="P25" s="29" t="s">
        <v>13</v>
      </c>
      <c r="Z25" s="29" t="s">
        <v>7</v>
      </c>
      <c r="AA25" s="12" t="s">
        <v>8</v>
      </c>
      <c r="AB25" s="31" t="s">
        <v>9</v>
      </c>
      <c r="AC25" s="31" t="s">
        <v>10</v>
      </c>
      <c r="AD25" s="31" t="s">
        <v>11</v>
      </c>
      <c r="AE25" s="29" t="s">
        <v>12</v>
      </c>
      <c r="AF25" s="29" t="s">
        <v>13</v>
      </c>
      <c r="AH25" s="29" t="s">
        <v>7</v>
      </c>
      <c r="AI25" s="12" t="s">
        <v>8</v>
      </c>
      <c r="AJ25" s="31" t="s">
        <v>9</v>
      </c>
      <c r="AK25" s="31" t="s">
        <v>10</v>
      </c>
      <c r="AL25" s="31" t="s">
        <v>11</v>
      </c>
      <c r="AM25" s="29" t="s">
        <v>12</v>
      </c>
      <c r="AN25" s="29" t="s">
        <v>13</v>
      </c>
      <c r="AP25" s="29" t="s">
        <v>7</v>
      </c>
      <c r="AQ25" s="12" t="s">
        <v>8</v>
      </c>
      <c r="AR25" s="31" t="s">
        <v>9</v>
      </c>
      <c r="AS25" s="31" t="s">
        <v>10</v>
      </c>
      <c r="AT25" s="31" t="s">
        <v>11</v>
      </c>
      <c r="AU25" s="29" t="s">
        <v>12</v>
      </c>
      <c r="AV25" s="29" t="s">
        <v>13</v>
      </c>
      <c r="AX25" s="29" t="s">
        <v>7</v>
      </c>
      <c r="AY25" s="12" t="s">
        <v>8</v>
      </c>
      <c r="AZ25" s="31" t="s">
        <v>9</v>
      </c>
      <c r="BA25" s="31" t="s">
        <v>10</v>
      </c>
      <c r="BB25" s="31" t="s">
        <v>11</v>
      </c>
      <c r="BC25" s="29" t="s">
        <v>12</v>
      </c>
      <c r="BD25" s="29" t="s">
        <v>13</v>
      </c>
      <c r="BF25" s="29" t="s">
        <v>7</v>
      </c>
      <c r="BG25" s="12" t="s">
        <v>8</v>
      </c>
      <c r="BH25" s="31" t="s">
        <v>9</v>
      </c>
      <c r="BI25" s="31" t="s">
        <v>10</v>
      </c>
      <c r="BJ25" s="31" t="s">
        <v>11</v>
      </c>
      <c r="BK25" s="29" t="s">
        <v>12</v>
      </c>
      <c r="BL25" s="29" t="s">
        <v>13</v>
      </c>
      <c r="BN25" s="29" t="s">
        <v>7</v>
      </c>
      <c r="BO25" s="12" t="s">
        <v>8</v>
      </c>
      <c r="BP25" s="31" t="s">
        <v>9</v>
      </c>
      <c r="BQ25" s="31" t="s">
        <v>10</v>
      </c>
      <c r="BR25" s="31" t="s">
        <v>11</v>
      </c>
      <c r="BS25" s="29" t="s">
        <v>12</v>
      </c>
      <c r="BT25" s="29" t="s">
        <v>13</v>
      </c>
      <c r="BV25" s="29" t="s">
        <v>7</v>
      </c>
      <c r="BW25" s="12" t="s">
        <v>8</v>
      </c>
      <c r="BX25" s="31" t="s">
        <v>9</v>
      </c>
      <c r="BY25" s="31" t="s">
        <v>10</v>
      </c>
      <c r="BZ25" s="31" t="s">
        <v>11</v>
      </c>
      <c r="CA25" s="29" t="s">
        <v>12</v>
      </c>
      <c r="CB25" s="29" t="s">
        <v>13</v>
      </c>
    </row>
    <row r="26" spans="1:83" ht="14.25" customHeight="1">
      <c r="B26" s="30"/>
      <c r="C26" s="12" t="str">
        <f>C$7</f>
        <v>2022-2023</v>
      </c>
      <c r="D26" s="30"/>
      <c r="E26" s="30"/>
      <c r="F26" s="30"/>
      <c r="G26" s="30"/>
      <c r="H26" s="30"/>
      <c r="J26" s="30"/>
      <c r="K26" s="12" t="str">
        <f>K$7</f>
        <v>2023-2024</v>
      </c>
      <c r="L26" s="30"/>
      <c r="M26" s="30"/>
      <c r="N26" s="30"/>
      <c r="O26" s="30"/>
      <c r="P26" s="30"/>
      <c r="Z26" s="30"/>
      <c r="AA26" s="12" t="str">
        <f>AA$7</f>
        <v>2025-2026</v>
      </c>
      <c r="AB26" s="30"/>
      <c r="AC26" s="30"/>
      <c r="AD26" s="30"/>
      <c r="AE26" s="30"/>
      <c r="AF26" s="30"/>
      <c r="AH26" s="30"/>
      <c r="AI26" s="12" t="str">
        <f>AI$7</f>
        <v>2026-2027</v>
      </c>
      <c r="AJ26" s="30"/>
      <c r="AK26" s="30"/>
      <c r="AL26" s="30"/>
      <c r="AM26" s="30"/>
      <c r="AN26" s="30"/>
      <c r="AP26" s="30"/>
      <c r="AQ26" s="12" t="str">
        <f>AQ$7</f>
        <v>2027-2028</v>
      </c>
      <c r="AR26" s="30"/>
      <c r="AS26" s="30"/>
      <c r="AT26" s="30"/>
      <c r="AU26" s="30"/>
      <c r="AV26" s="30"/>
      <c r="AX26" s="30"/>
      <c r="AY26" s="12" t="str">
        <f>AY$7</f>
        <v>2019-2020</v>
      </c>
      <c r="AZ26" s="30"/>
      <c r="BA26" s="30"/>
      <c r="BB26" s="30"/>
      <c r="BC26" s="30"/>
      <c r="BD26" s="30"/>
      <c r="BF26" s="30"/>
      <c r="BG26" s="12" t="str">
        <f>BG$7</f>
        <v>2020-2021</v>
      </c>
      <c r="BH26" s="30"/>
      <c r="BI26" s="30"/>
      <c r="BJ26" s="30"/>
      <c r="BK26" s="30"/>
      <c r="BL26" s="30"/>
      <c r="BN26" s="30"/>
      <c r="BO26" s="12" t="str">
        <f>BO$7</f>
        <v>2021-2022</v>
      </c>
      <c r="BP26" s="30"/>
      <c r="BQ26" s="30"/>
      <c r="BR26" s="30"/>
      <c r="BS26" s="30"/>
      <c r="BT26" s="30"/>
      <c r="BV26" s="30"/>
      <c r="BW26" s="12" t="str">
        <f>BW$7</f>
        <v>2019-2025</v>
      </c>
      <c r="BX26" s="30"/>
      <c r="BY26" s="30"/>
      <c r="BZ26" s="30"/>
      <c r="CA26" s="30"/>
      <c r="CB26" s="30"/>
    </row>
    <row r="27" spans="1:83" ht="14.25" customHeight="1">
      <c r="B27" s="1">
        <v>1</v>
      </c>
      <c r="C27" s="9" t="s">
        <v>24</v>
      </c>
      <c r="D27" s="2">
        <f>'[1]REKAP KEPATUHAN-RUMUS-1'!D43</f>
        <v>81200000</v>
      </c>
      <c r="E27" s="2">
        <f>'[1]REKAP KEPATUHAN-RUMUS-1'!E43</f>
        <v>76350000</v>
      </c>
      <c r="F27" s="2">
        <f>D27-E27</f>
        <v>4850000</v>
      </c>
      <c r="G27" s="13">
        <f>IFERROR(E27/D27,0)</f>
        <v>0.94027093596059108</v>
      </c>
      <c r="H27" s="14" t="str">
        <f>IF(G27&lt;=59%,"POOR",IF(G27&lt;=84%,"AVERAGE",IF(G27&lt;=99%,"GOOD","EXCELLENT")))</f>
        <v>GOOD</v>
      </c>
      <c r="J27" s="1">
        <v>1</v>
      </c>
      <c r="K27" s="9" t="s">
        <v>24</v>
      </c>
      <c r="L27" s="2">
        <f>'[1]REKAP KEPATUHAN-RUMUS-1'!L43</f>
        <v>116850000</v>
      </c>
      <c r="M27" s="2">
        <f>'[1]REKAP KEPATUHAN-RUMUS-1'!M43</f>
        <v>105600000</v>
      </c>
      <c r="N27" s="2">
        <f t="shared" ref="N27:N39" si="32">L27-M27</f>
        <v>11250000</v>
      </c>
      <c r="O27" s="13">
        <f t="shared" ref="O27:O40" si="33">IFERROR(M27/L27,0)</f>
        <v>0.90372272143774068</v>
      </c>
      <c r="P27" s="14" t="str">
        <f t="shared" ref="P27:P40" si="34">IF(O27&lt;=59%,"POOR",IF(O27&lt;=84%,"AVERAGE",IF(O27&lt;=99%,"GOOD","EXCELLENT")))</f>
        <v>GOOD</v>
      </c>
      <c r="Z27" s="1">
        <v>1</v>
      </c>
      <c r="AA27" s="9" t="s">
        <v>24</v>
      </c>
      <c r="AB27" s="2">
        <f>'[1]REKAP KEPATUHAN-RUMUS-1'!AB43</f>
        <v>167300000</v>
      </c>
      <c r="AC27" s="2">
        <f>'[1]REKAP KEPATUHAN-RUMUS-1'!AC43</f>
        <v>99350000</v>
      </c>
      <c r="AD27" s="2">
        <f t="shared" ref="AD27:AD39" si="35">AB27-AC27</f>
        <v>67950000</v>
      </c>
      <c r="AE27" s="13">
        <f t="shared" ref="AE27:AE40" si="36">IFERROR(AC27/AB27,0)</f>
        <v>0.59384339509862527</v>
      </c>
      <c r="AF27" s="14" t="str">
        <f t="shared" ref="AF27:AF40" si="37">IF(AE27&lt;=59%,"POOR",IF(AE27&lt;=84%,"AVERAGE",IF(AE27&lt;=99%,"GOOD","EXCELLENT")))</f>
        <v>AVERAGE</v>
      </c>
      <c r="AH27" s="1">
        <v>1</v>
      </c>
      <c r="AI27" s="9" t="s">
        <v>24</v>
      </c>
      <c r="AJ27" s="2">
        <f>'[1]REKAP KEPATUHAN-RUMUS-1'!AJ43</f>
        <v>0</v>
      </c>
      <c r="AK27" s="2">
        <f>'[1]REKAP KEPATUHAN-RUMUS-1'!AK43</f>
        <v>0</v>
      </c>
      <c r="AL27" s="2">
        <f t="shared" ref="AL27:AL39" si="38">AJ27-AK27</f>
        <v>0</v>
      </c>
      <c r="AM27" s="13">
        <f t="shared" ref="AM27:AM40" si="39">IFERROR(AK27/AJ27,0)</f>
        <v>0</v>
      </c>
      <c r="AN27" s="14" t="str">
        <f t="shared" ref="AN27:AN40" si="40">IF(AM27&lt;=59%,"POOR",IF(AM27&lt;=84%,"AVERAGE",IF(AM27&lt;=99%,"GOOD","EXCELLENT")))</f>
        <v>POOR</v>
      </c>
      <c r="AP27" s="1">
        <v>1</v>
      </c>
      <c r="AQ27" s="9" t="s">
        <v>24</v>
      </c>
      <c r="AR27" s="2">
        <f>'[1]REKAP KEPATUHAN-RUMUS-1'!AR43</f>
        <v>0</v>
      </c>
      <c r="AS27" s="2">
        <f>'[1]REKAP KEPATUHAN-RUMUS-1'!AS43</f>
        <v>0</v>
      </c>
      <c r="AT27" s="2">
        <f t="shared" ref="AT27:AT39" si="41">AR27-AS27</f>
        <v>0</v>
      </c>
      <c r="AU27" s="13">
        <f t="shared" ref="AU27:AU40" si="42">IFERROR(AS27/AR27,0)</f>
        <v>0</v>
      </c>
      <c r="AV27" s="14" t="str">
        <f t="shared" ref="AV27:AV40" si="43">IF(AU27&lt;=59%,"POOR",IF(AU27&lt;=84%,"AVERAGE",IF(AU27&lt;=99%,"GOOD","EXCELLENT")))</f>
        <v>POOR</v>
      </c>
      <c r="AX27" s="1">
        <v>1</v>
      </c>
      <c r="AY27" s="9" t="s">
        <v>24</v>
      </c>
      <c r="AZ27" s="2">
        <f>'[1]REKAP KEPATUHAN-RUMUS-1'!BA13</f>
        <v>0</v>
      </c>
      <c r="BA27" s="2">
        <f>'[1]REKAP KEPATUHAN-RUMUS-1'!BB13</f>
        <v>0</v>
      </c>
      <c r="BB27" s="2">
        <f t="shared" ref="BB27:BB39" si="44">AZ27-BA27</f>
        <v>0</v>
      </c>
      <c r="BC27" s="13">
        <f t="shared" ref="BC27:BC40" si="45">IFERROR(BA27/AZ27,0)</f>
        <v>0</v>
      </c>
      <c r="BD27" s="14" t="str">
        <f t="shared" ref="BD27:BD40" si="46">IF(BC27&lt;=59%,"POOR",IF(BC27&lt;=84%,"AVERAGE",IF(BC27&lt;=99%,"GOOD","EXCELLENT")))</f>
        <v>POOR</v>
      </c>
      <c r="BF27" s="1">
        <v>1</v>
      </c>
      <c r="BG27" s="9" t="s">
        <v>24</v>
      </c>
      <c r="BH27" s="2">
        <f>'[1]REKAP KEPATUHAN-RUMUS-1'!BA19</f>
        <v>1000000</v>
      </c>
      <c r="BI27" s="2">
        <f>'[1]REKAP KEPATUHAN-RUMUS-1'!BB19</f>
        <v>1550000</v>
      </c>
      <c r="BJ27" s="2">
        <f t="shared" ref="BJ27:BJ39" si="47">BH27-BI27</f>
        <v>-550000</v>
      </c>
      <c r="BK27" s="13">
        <f t="shared" ref="BK27:BK40" si="48">IFERROR(BI27/BH27,0)</f>
        <v>1.55</v>
      </c>
      <c r="BL27" s="14" t="str">
        <f t="shared" ref="BL27:BL40" si="49">IF(BK27&lt;=59%,"POOR",IF(BK27&lt;=84%,"AVERAGE",IF(BK27&lt;=99%,"GOOD","EXCELLENT")))</f>
        <v>EXCELLENT</v>
      </c>
      <c r="BN27" s="1">
        <v>1</v>
      </c>
      <c r="BO27" s="9" t="s">
        <v>24</v>
      </c>
      <c r="BP27" s="2">
        <f>'[1]REKAP KEPATUHAN-RUMUS-1'!BA25</f>
        <v>11875000</v>
      </c>
      <c r="BQ27" s="2">
        <f>'[1]REKAP KEPATUHAN-RUMUS-1'!BB25</f>
        <v>10525000</v>
      </c>
      <c r="BR27" s="2">
        <f t="shared" ref="BR27:BR39" si="50">BP27-BQ27</f>
        <v>1350000</v>
      </c>
      <c r="BS27" s="13">
        <f t="shared" ref="BS27:BS40" si="51">IFERROR(BQ27/BP27,0)</f>
        <v>0.88631578947368417</v>
      </c>
      <c r="BT27" s="14" t="str">
        <f t="shared" ref="BT27:BT40" si="52">IF(BS27&lt;=59%,"POOR",IF(BS27&lt;=84%,"AVERAGE",IF(BS27&lt;=99%,"GOOD","EXCELLENT")))</f>
        <v>GOOD</v>
      </c>
      <c r="BV27" s="1">
        <v>1</v>
      </c>
      <c r="BW27" s="9" t="s">
        <v>24</v>
      </c>
      <c r="BX27" s="2" t="e">
        <f>D27+L27+[2]Sheet1!#REF!+AZ27+BH27+BP27+AB27+AJ27+AR27</f>
        <v>#REF!</v>
      </c>
      <c r="BY27" s="2" t="e">
        <f>E27+M27+[2]Sheet1!#REF!+BA27+BI27+BQ27+AC27+AK27+AS27</f>
        <v>#REF!</v>
      </c>
      <c r="BZ27" s="2" t="e">
        <f t="shared" ref="BZ27:BZ40" si="53">BX27-BY27</f>
        <v>#REF!</v>
      </c>
      <c r="CA27" s="13">
        <f t="shared" ref="CA27:CA40" si="54">IFERROR(BY27/BX27,0)</f>
        <v>0</v>
      </c>
      <c r="CB27" s="14" t="str">
        <f t="shared" ref="CB27:CB40" si="55">IF(CA27&lt;=59%,"POOR",IF(CA27&lt;=84%,"AVERAGE",IF(CA27&lt;=99%,"GOOD","EXCELLENT")))</f>
        <v>POOR</v>
      </c>
    </row>
    <row r="28" spans="1:83" ht="14.25" customHeight="1">
      <c r="B28" s="1">
        <v>2</v>
      </c>
      <c r="C28" s="9" t="s">
        <v>25</v>
      </c>
      <c r="D28" s="2">
        <f>'[1]REKAP KEPATUHAN-RUMUS-1'!D129</f>
        <v>82900000</v>
      </c>
      <c r="E28" s="2">
        <f>'[1]REKAP KEPATUHAN-RUMUS-1'!E129</f>
        <v>82900000</v>
      </c>
      <c r="F28" s="2">
        <f>D28-E28</f>
        <v>0</v>
      </c>
      <c r="G28" s="13">
        <f>IFERROR(E28/D28,0)</f>
        <v>1</v>
      </c>
      <c r="H28" s="14" t="str">
        <f>IF(G28&lt;=59%,"POOR",IF(G28&lt;=84%,"AVERAGE",IF(G28&lt;=99%,"GOOD","EXCELLENT")))</f>
        <v>EXCELLENT</v>
      </c>
      <c r="J28" s="1">
        <v>2</v>
      </c>
      <c r="K28" s="9" t="s">
        <v>25</v>
      </c>
      <c r="L28" s="2">
        <f>'[1]REKAP KEPATUHAN-RUMUS-1'!L129</f>
        <v>112050000</v>
      </c>
      <c r="M28" s="2">
        <f>'[1]REKAP KEPATUHAN-RUMUS-1'!M129</f>
        <v>112050000</v>
      </c>
      <c r="N28" s="2">
        <f t="shared" si="32"/>
        <v>0</v>
      </c>
      <c r="O28" s="13">
        <f t="shared" si="33"/>
        <v>1</v>
      </c>
      <c r="P28" s="14" t="str">
        <f t="shared" si="34"/>
        <v>EXCELLENT</v>
      </c>
      <c r="Z28" s="1">
        <v>2</v>
      </c>
      <c r="AA28" s="9" t="s">
        <v>25</v>
      </c>
      <c r="AB28" s="2">
        <f>'[1]REKAP KEPATUHAN-RUMUS-1'!AB129</f>
        <v>138050000</v>
      </c>
      <c r="AC28" s="2">
        <f>'[1]REKAP KEPATUHAN-RUMUS-1'!AC129</f>
        <v>138050000</v>
      </c>
      <c r="AD28" s="2">
        <f t="shared" si="35"/>
        <v>0</v>
      </c>
      <c r="AE28" s="13">
        <f t="shared" si="36"/>
        <v>1</v>
      </c>
      <c r="AF28" s="14" t="str">
        <f t="shared" si="37"/>
        <v>EXCELLENT</v>
      </c>
      <c r="AH28" s="1">
        <v>2</v>
      </c>
      <c r="AI28" s="9" t="s">
        <v>25</v>
      </c>
      <c r="AJ28" s="2">
        <f>'[1]REKAP KEPATUHAN-RUMUS-1'!AJ129</f>
        <v>0</v>
      </c>
      <c r="AK28" s="2">
        <f>'[1]REKAP KEPATUHAN-RUMUS-1'!AK129</f>
        <v>0</v>
      </c>
      <c r="AL28" s="2">
        <f t="shared" si="38"/>
        <v>0</v>
      </c>
      <c r="AM28" s="13">
        <f t="shared" si="39"/>
        <v>0</v>
      </c>
      <c r="AN28" s="14" t="str">
        <f t="shared" si="40"/>
        <v>POOR</v>
      </c>
      <c r="AP28" s="1">
        <v>2</v>
      </c>
      <c r="AQ28" s="9" t="s">
        <v>25</v>
      </c>
      <c r="AR28" s="2">
        <f>'[1]REKAP KEPATUHAN-RUMUS-1'!AR129</f>
        <v>0</v>
      </c>
      <c r="AS28" s="2">
        <f>'[1]REKAP KEPATUHAN-RUMUS-1'!AS129</f>
        <v>0</v>
      </c>
      <c r="AT28" s="2">
        <f t="shared" si="41"/>
        <v>0</v>
      </c>
      <c r="AU28" s="13">
        <f t="shared" si="42"/>
        <v>0</v>
      </c>
      <c r="AV28" s="14" t="str">
        <f t="shared" si="43"/>
        <v>POOR</v>
      </c>
      <c r="AX28" s="1">
        <v>2</v>
      </c>
      <c r="AY28" s="9" t="s">
        <v>25</v>
      </c>
      <c r="AZ28" s="2">
        <f>'[1]REKAP KEPATUHAN-RUMUS-1'!BA99</f>
        <v>0</v>
      </c>
      <c r="BA28" s="2">
        <f>'[1]REKAP KEPATUHAN-RUMUS-1'!BB99</f>
        <v>0</v>
      </c>
      <c r="BB28" s="2">
        <f t="shared" si="44"/>
        <v>0</v>
      </c>
      <c r="BC28" s="13">
        <f t="shared" si="45"/>
        <v>0</v>
      </c>
      <c r="BD28" s="14" t="str">
        <f t="shared" si="46"/>
        <v>POOR</v>
      </c>
      <c r="BF28" s="1">
        <v>2</v>
      </c>
      <c r="BG28" s="9" t="s">
        <v>25</v>
      </c>
      <c r="BH28" s="2">
        <f>'[1]REKAP KEPATUHAN-RUMUS-1'!BA105</f>
        <v>750000</v>
      </c>
      <c r="BI28" s="2">
        <f>'[1]REKAP KEPATUHAN-RUMUS-1'!BB105</f>
        <v>750000</v>
      </c>
      <c r="BJ28" s="2">
        <f t="shared" si="47"/>
        <v>0</v>
      </c>
      <c r="BK28" s="13">
        <f t="shared" si="48"/>
        <v>1</v>
      </c>
      <c r="BL28" s="14" t="str">
        <f t="shared" si="49"/>
        <v>EXCELLENT</v>
      </c>
      <c r="BN28" s="1">
        <v>2</v>
      </c>
      <c r="BO28" s="9" t="s">
        <v>25</v>
      </c>
      <c r="BP28" s="2">
        <f>'[1]REKAP KEPATUHAN-RUMUS-1'!BA111</f>
        <v>8850000</v>
      </c>
      <c r="BQ28" s="2">
        <f>'[1]REKAP KEPATUHAN-RUMUS-1'!BB111</f>
        <v>8850000</v>
      </c>
      <c r="BR28" s="2">
        <f t="shared" si="50"/>
        <v>0</v>
      </c>
      <c r="BS28" s="13">
        <f t="shared" si="51"/>
        <v>1</v>
      </c>
      <c r="BT28" s="14" t="str">
        <f t="shared" si="52"/>
        <v>EXCELLENT</v>
      </c>
      <c r="BV28" s="1">
        <v>2</v>
      </c>
      <c r="BW28" s="9" t="s">
        <v>25</v>
      </c>
      <c r="BX28" s="2" t="e">
        <f>D28+L28+[2]Sheet1!#REF!+AZ28+BH28+BP28+AB28+AJ28+AR28</f>
        <v>#REF!</v>
      </c>
      <c r="BY28" s="2" t="e">
        <f>E28+M28+[2]Sheet1!#REF!+BA28+BI28+BQ28+AC28+AK28+AS28</f>
        <v>#REF!</v>
      </c>
      <c r="BZ28" s="2" t="e">
        <f t="shared" si="53"/>
        <v>#REF!</v>
      </c>
      <c r="CA28" s="13">
        <f t="shared" si="54"/>
        <v>0</v>
      </c>
      <c r="CB28" s="14" t="str">
        <f t="shared" si="55"/>
        <v>POOR</v>
      </c>
    </row>
    <row r="29" spans="1:83" ht="14.25" customHeight="1">
      <c r="B29" s="1">
        <v>3</v>
      </c>
      <c r="C29" s="9" t="s">
        <v>26</v>
      </c>
      <c r="D29" s="2">
        <f>'[1]REKAP KEPATUHAN-RUMUS-1'!D215</f>
        <v>88200000</v>
      </c>
      <c r="E29" s="2">
        <f>'[1]REKAP KEPATUHAN-RUMUS-1'!E215</f>
        <v>76900000</v>
      </c>
      <c r="F29" s="2">
        <f>D29-E29</f>
        <v>11300000</v>
      </c>
      <c r="G29" s="13">
        <f>IFERROR(E29/D29,0)</f>
        <v>0.8718820861678005</v>
      </c>
      <c r="H29" s="14" t="str">
        <f>IF(G29&lt;=59%,"POOR",IF(G29&lt;=84%,"AVERAGE",IF(G29&lt;=99%,"GOOD","EXCELLENT")))</f>
        <v>GOOD</v>
      </c>
      <c r="J29" s="1">
        <v>3</v>
      </c>
      <c r="K29" s="9" t="s">
        <v>26</v>
      </c>
      <c r="L29" s="2">
        <f>'[1]REKAP KEPATUHAN-RUMUS-1'!L215</f>
        <v>103300000</v>
      </c>
      <c r="M29" s="2">
        <f>'[1]REKAP KEPATUHAN-RUMUS-1'!M215</f>
        <v>79450000</v>
      </c>
      <c r="N29" s="2">
        <f t="shared" si="32"/>
        <v>23850000</v>
      </c>
      <c r="O29" s="13">
        <f t="shared" si="33"/>
        <v>0.76911907066795737</v>
      </c>
      <c r="P29" s="14" t="str">
        <f t="shared" si="34"/>
        <v>AVERAGE</v>
      </c>
      <c r="Z29" s="1">
        <v>3</v>
      </c>
      <c r="AA29" s="9" t="s">
        <v>26</v>
      </c>
      <c r="AB29" s="2">
        <f>'[1]REKAP KEPATUHAN-RUMUS-1'!AB215</f>
        <v>159187500</v>
      </c>
      <c r="AC29" s="2">
        <f>'[1]REKAP KEPATUHAN-RUMUS-1'!AC215</f>
        <v>72672500</v>
      </c>
      <c r="AD29" s="2">
        <f t="shared" si="35"/>
        <v>86515000</v>
      </c>
      <c r="AE29" s="13">
        <f t="shared" si="36"/>
        <v>0.45652139772281114</v>
      </c>
      <c r="AF29" s="14" t="str">
        <f t="shared" si="37"/>
        <v>POOR</v>
      </c>
      <c r="AH29" s="1">
        <v>3</v>
      </c>
      <c r="AI29" s="9" t="s">
        <v>26</v>
      </c>
      <c r="AJ29" s="2">
        <f>'[1]REKAP KEPATUHAN-RUMUS-1'!AJ215</f>
        <v>0</v>
      </c>
      <c r="AK29" s="2">
        <f>'[1]REKAP KEPATUHAN-RUMUS-1'!AK215</f>
        <v>0</v>
      </c>
      <c r="AL29" s="2">
        <f t="shared" si="38"/>
        <v>0</v>
      </c>
      <c r="AM29" s="13">
        <f t="shared" si="39"/>
        <v>0</v>
      </c>
      <c r="AN29" s="14" t="str">
        <f t="shared" si="40"/>
        <v>POOR</v>
      </c>
      <c r="AP29" s="1">
        <v>3</v>
      </c>
      <c r="AQ29" s="9" t="s">
        <v>26</v>
      </c>
      <c r="AR29" s="2">
        <f>'[1]REKAP KEPATUHAN-RUMUS-1'!AR215</f>
        <v>0</v>
      </c>
      <c r="AS29" s="2">
        <f>'[1]REKAP KEPATUHAN-RUMUS-1'!AS215</f>
        <v>0</v>
      </c>
      <c r="AT29" s="2">
        <f t="shared" si="41"/>
        <v>0</v>
      </c>
      <c r="AU29" s="13">
        <f t="shared" si="42"/>
        <v>0</v>
      </c>
      <c r="AV29" s="14" t="str">
        <f t="shared" si="43"/>
        <v>POOR</v>
      </c>
      <c r="AX29" s="1">
        <v>3</v>
      </c>
      <c r="AY29" s="9" t="s">
        <v>26</v>
      </c>
      <c r="AZ29" s="2">
        <f>'[1]REKAP KEPATUHAN-RUMUS-1'!BA185</f>
        <v>0</v>
      </c>
      <c r="BA29" s="2">
        <f>'[1]REKAP KEPATUHAN-RUMUS-1'!BB185</f>
        <v>0</v>
      </c>
      <c r="BB29" s="2">
        <f t="shared" si="44"/>
        <v>0</v>
      </c>
      <c r="BC29" s="13">
        <f t="shared" si="45"/>
        <v>0</v>
      </c>
      <c r="BD29" s="14" t="str">
        <f t="shared" si="46"/>
        <v>POOR</v>
      </c>
      <c r="BF29" s="1">
        <v>3</v>
      </c>
      <c r="BG29" s="9" t="s">
        <v>26</v>
      </c>
      <c r="BH29" s="2">
        <f>'[1]REKAP KEPATUHAN-RUMUS-1'!BA191</f>
        <v>2500000</v>
      </c>
      <c r="BI29" s="2">
        <f>'[1]REKAP KEPATUHAN-RUMUS-1'!BB191</f>
        <v>1050000</v>
      </c>
      <c r="BJ29" s="2">
        <f t="shared" si="47"/>
        <v>1450000</v>
      </c>
      <c r="BK29" s="13">
        <f t="shared" si="48"/>
        <v>0.42</v>
      </c>
      <c r="BL29" s="14" t="str">
        <f t="shared" si="49"/>
        <v>POOR</v>
      </c>
      <c r="BN29" s="1">
        <v>3</v>
      </c>
      <c r="BO29" s="9" t="s">
        <v>26</v>
      </c>
      <c r="BP29" s="2">
        <f>'[1]REKAP KEPATUHAN-RUMUS-1'!BA197</f>
        <v>20400000</v>
      </c>
      <c r="BQ29" s="2">
        <f>'[1]REKAP KEPATUHAN-RUMUS-1'!BB197</f>
        <v>20712500</v>
      </c>
      <c r="BR29" s="2">
        <f t="shared" si="50"/>
        <v>-312500</v>
      </c>
      <c r="BS29" s="13">
        <f t="shared" si="51"/>
        <v>1.0153186274509804</v>
      </c>
      <c r="BT29" s="14" t="str">
        <f t="shared" si="52"/>
        <v>EXCELLENT</v>
      </c>
      <c r="BV29" s="1">
        <v>3</v>
      </c>
      <c r="BW29" s="9" t="s">
        <v>26</v>
      </c>
      <c r="BX29" s="2" t="e">
        <f>D29+L29+[2]Sheet1!#REF!+AZ29+BH29+BP29+AB29+AJ29+AR29</f>
        <v>#REF!</v>
      </c>
      <c r="BY29" s="2" t="e">
        <f>E29+M29+[2]Sheet1!#REF!+BA29+BI29+BQ29+AC29+AK29+AS29</f>
        <v>#REF!</v>
      </c>
      <c r="BZ29" s="2" t="e">
        <f t="shared" si="53"/>
        <v>#REF!</v>
      </c>
      <c r="CA29" s="13">
        <f t="shared" si="54"/>
        <v>0</v>
      </c>
      <c r="CB29" s="14" t="str">
        <f t="shared" si="55"/>
        <v>POOR</v>
      </c>
    </row>
    <row r="30" spans="1:83" ht="14.25" customHeight="1">
      <c r="B30" s="1">
        <v>4</v>
      </c>
      <c r="C30" s="9" t="s">
        <v>27</v>
      </c>
      <c r="D30" s="2">
        <f>'[1]REKAP KEPATUHAN-RUMUS-1'!D301</f>
        <v>80300000</v>
      </c>
      <c r="E30" s="2">
        <f>'[1]REKAP KEPATUHAN-RUMUS-1'!E301</f>
        <v>78793000</v>
      </c>
      <c r="F30" s="2">
        <f>D30-E30</f>
        <v>1507000</v>
      </c>
      <c r="G30" s="13">
        <f>IFERROR(E30/D30,0)</f>
        <v>0.98123287671232873</v>
      </c>
      <c r="H30" s="14" t="str">
        <f>IF(G30&lt;=59%,"POOR",IF(G30&lt;=84%,"AVERAGE",IF(G30&lt;=99%,"GOOD","EXCELLENT")))</f>
        <v>GOOD</v>
      </c>
      <c r="J30" s="1">
        <v>4</v>
      </c>
      <c r="K30" s="9" t="s">
        <v>27</v>
      </c>
      <c r="L30" s="2">
        <f>'[1]REKAP KEPATUHAN-RUMUS-1'!L301</f>
        <v>87870000</v>
      </c>
      <c r="M30" s="2">
        <f>'[1]REKAP KEPATUHAN-RUMUS-1'!M301</f>
        <v>84315000</v>
      </c>
      <c r="N30" s="2">
        <f t="shared" si="32"/>
        <v>3555000</v>
      </c>
      <c r="O30" s="13">
        <f t="shared" si="33"/>
        <v>0.95954250597473545</v>
      </c>
      <c r="P30" s="14" t="str">
        <f t="shared" si="34"/>
        <v>GOOD</v>
      </c>
      <c r="Z30" s="1">
        <v>4</v>
      </c>
      <c r="AA30" s="9" t="s">
        <v>27</v>
      </c>
      <c r="AB30" s="2">
        <f>'[1]REKAP KEPATUHAN-RUMUS-1'!AB301</f>
        <v>82500000</v>
      </c>
      <c r="AC30" s="2">
        <f>'[1]REKAP KEPATUHAN-RUMUS-1'!AC301</f>
        <v>68279000</v>
      </c>
      <c r="AD30" s="2">
        <f t="shared" si="35"/>
        <v>14221000</v>
      </c>
      <c r="AE30" s="13">
        <f t="shared" si="36"/>
        <v>0.82762424242424237</v>
      </c>
      <c r="AF30" s="14" t="str">
        <f t="shared" si="37"/>
        <v>AVERAGE</v>
      </c>
      <c r="AH30" s="1">
        <v>4</v>
      </c>
      <c r="AI30" s="9" t="s">
        <v>27</v>
      </c>
      <c r="AJ30" s="2">
        <f>'[1]REKAP KEPATUHAN-RUMUS-1'!AJ301</f>
        <v>0</v>
      </c>
      <c r="AK30" s="2">
        <f>'[1]REKAP KEPATUHAN-RUMUS-1'!AK301</f>
        <v>0</v>
      </c>
      <c r="AL30" s="2">
        <f t="shared" si="38"/>
        <v>0</v>
      </c>
      <c r="AM30" s="13">
        <f t="shared" si="39"/>
        <v>0</v>
      </c>
      <c r="AN30" s="14" t="str">
        <f t="shared" si="40"/>
        <v>POOR</v>
      </c>
      <c r="AP30" s="1">
        <v>4</v>
      </c>
      <c r="AQ30" s="9" t="s">
        <v>27</v>
      </c>
      <c r="AR30" s="2">
        <f>'[1]REKAP KEPATUHAN-RUMUS-1'!AR301</f>
        <v>0</v>
      </c>
      <c r="AS30" s="2">
        <f>'[1]REKAP KEPATUHAN-RUMUS-1'!AS301</f>
        <v>0</v>
      </c>
      <c r="AT30" s="2">
        <f t="shared" si="41"/>
        <v>0</v>
      </c>
      <c r="AU30" s="13">
        <f t="shared" si="42"/>
        <v>0</v>
      </c>
      <c r="AV30" s="14" t="str">
        <f t="shared" si="43"/>
        <v>POOR</v>
      </c>
      <c r="AX30" s="1">
        <v>4</v>
      </c>
      <c r="AY30" s="9" t="s">
        <v>27</v>
      </c>
      <c r="AZ30" s="2">
        <f>'[1]REKAP KEPATUHAN-RUMUS-1'!BA271</f>
        <v>0</v>
      </c>
      <c r="BA30" s="2">
        <f>'[1]REKAP KEPATUHAN-RUMUS-1'!BB271</f>
        <v>0</v>
      </c>
      <c r="BB30" s="2">
        <f t="shared" si="44"/>
        <v>0</v>
      </c>
      <c r="BC30" s="13">
        <f t="shared" si="45"/>
        <v>0</v>
      </c>
      <c r="BD30" s="14" t="str">
        <f t="shared" si="46"/>
        <v>POOR</v>
      </c>
      <c r="BF30" s="1">
        <v>4</v>
      </c>
      <c r="BG30" s="9" t="s">
        <v>27</v>
      </c>
      <c r="BH30" s="2">
        <f>'[1]REKAP KEPATUHAN-RUMUS-1'!BA277</f>
        <v>2850000</v>
      </c>
      <c r="BI30" s="2">
        <f>'[1]REKAP KEPATUHAN-RUMUS-1'!BB277</f>
        <v>2850000</v>
      </c>
      <c r="BJ30" s="2">
        <f t="shared" si="47"/>
        <v>0</v>
      </c>
      <c r="BK30" s="13">
        <f t="shared" si="48"/>
        <v>1</v>
      </c>
      <c r="BL30" s="14" t="str">
        <f t="shared" si="49"/>
        <v>EXCELLENT</v>
      </c>
      <c r="BN30" s="1">
        <v>4</v>
      </c>
      <c r="BO30" s="9" t="s">
        <v>27</v>
      </c>
      <c r="BP30" s="2">
        <f>'[1]REKAP KEPATUHAN-RUMUS-1'!BA283</f>
        <v>10400000</v>
      </c>
      <c r="BQ30" s="2">
        <f>'[1]REKAP KEPATUHAN-RUMUS-1'!BB283</f>
        <v>8899000</v>
      </c>
      <c r="BR30" s="2">
        <f t="shared" si="50"/>
        <v>1501000</v>
      </c>
      <c r="BS30" s="13">
        <f t="shared" si="51"/>
        <v>0.85567307692307693</v>
      </c>
      <c r="BT30" s="14" t="str">
        <f t="shared" si="52"/>
        <v>GOOD</v>
      </c>
      <c r="BV30" s="1">
        <v>4</v>
      </c>
      <c r="BW30" s="9" t="s">
        <v>27</v>
      </c>
      <c r="BX30" s="2" t="e">
        <f>D30+L30+[2]Sheet1!#REF!+AZ30+BH30+BP30+AB30+AJ30+AR30</f>
        <v>#REF!</v>
      </c>
      <c r="BY30" s="2" t="e">
        <f>E30+M30+[2]Sheet1!#REF!+BA30+BI30+BQ30+AC30+AK30+AS30</f>
        <v>#REF!</v>
      </c>
      <c r="BZ30" s="2" t="e">
        <f t="shared" si="53"/>
        <v>#REF!</v>
      </c>
      <c r="CA30" s="13">
        <f t="shared" si="54"/>
        <v>0</v>
      </c>
      <c r="CB30" s="14" t="str">
        <f t="shared" si="55"/>
        <v>POOR</v>
      </c>
    </row>
    <row r="31" spans="1:83" ht="14.25" customHeight="1">
      <c r="B31" s="1">
        <v>5</v>
      </c>
      <c r="C31" s="9" t="s">
        <v>28</v>
      </c>
      <c r="D31" s="2">
        <f>'[1]REKAP KEPATUHAN-RUMUS-1'!D387</f>
        <v>143600000</v>
      </c>
      <c r="E31" s="2">
        <f>'[1]REKAP KEPATUHAN-RUMUS-1'!E387</f>
        <v>139238700</v>
      </c>
      <c r="F31" s="2">
        <f>D31-E31</f>
        <v>4361300</v>
      </c>
      <c r="G31" s="13">
        <f>IFERROR(E31/D31,0)</f>
        <v>0.96962883008356548</v>
      </c>
      <c r="H31" s="14" t="str">
        <f>IF(G31&lt;=59%,"POOR",IF(G31&lt;=84%,"AVERAGE",IF(G31&lt;=99%,"GOOD","EXCELLENT")))</f>
        <v>GOOD</v>
      </c>
      <c r="J31" s="1">
        <v>5</v>
      </c>
      <c r="K31" s="9" t="s">
        <v>28</v>
      </c>
      <c r="L31" s="2">
        <f>'[1]REKAP KEPATUHAN-RUMUS-1'!L387</f>
        <v>185500000</v>
      </c>
      <c r="M31" s="2">
        <f>'[1]REKAP KEPATUHAN-RUMUS-1'!M387</f>
        <v>190007002</v>
      </c>
      <c r="N31" s="2">
        <f t="shared" si="32"/>
        <v>-4507002</v>
      </c>
      <c r="O31" s="13">
        <f t="shared" si="33"/>
        <v>1.0242965067385446</v>
      </c>
      <c r="P31" s="14" t="str">
        <f t="shared" si="34"/>
        <v>EXCELLENT</v>
      </c>
      <c r="Z31" s="1">
        <v>5</v>
      </c>
      <c r="AA31" s="9" t="s">
        <v>28</v>
      </c>
      <c r="AB31" s="2">
        <f>'[1]REKAP KEPATUHAN-RUMUS-1'!AB387</f>
        <v>237500000</v>
      </c>
      <c r="AC31" s="2">
        <f>'[1]REKAP KEPATUHAN-RUMUS-1'!AC387</f>
        <v>237158000</v>
      </c>
      <c r="AD31" s="2">
        <f t="shared" si="35"/>
        <v>342000</v>
      </c>
      <c r="AE31" s="13">
        <f t="shared" si="36"/>
        <v>0.99856</v>
      </c>
      <c r="AF31" s="14" t="str">
        <f t="shared" si="37"/>
        <v>EXCELLENT</v>
      </c>
      <c r="AH31" s="1">
        <v>5</v>
      </c>
      <c r="AI31" s="9" t="s">
        <v>28</v>
      </c>
      <c r="AJ31" s="2">
        <f>'[1]REKAP KEPATUHAN-RUMUS-1'!AJ387</f>
        <v>0</v>
      </c>
      <c r="AK31" s="2">
        <f>'[1]REKAP KEPATUHAN-RUMUS-1'!AK387</f>
        <v>0</v>
      </c>
      <c r="AL31" s="2">
        <f t="shared" si="38"/>
        <v>0</v>
      </c>
      <c r="AM31" s="13">
        <f t="shared" si="39"/>
        <v>0</v>
      </c>
      <c r="AN31" s="14" t="str">
        <f t="shared" si="40"/>
        <v>POOR</v>
      </c>
      <c r="AP31" s="1">
        <v>5</v>
      </c>
      <c r="AQ31" s="9" t="s">
        <v>28</v>
      </c>
      <c r="AR31" s="2">
        <f>'[1]REKAP KEPATUHAN-RUMUS-1'!AR387</f>
        <v>0</v>
      </c>
      <c r="AS31" s="2">
        <f>'[1]REKAP KEPATUHAN-RUMUS-1'!AS387</f>
        <v>0</v>
      </c>
      <c r="AT31" s="2">
        <f t="shared" si="41"/>
        <v>0</v>
      </c>
      <c r="AU31" s="13">
        <f t="shared" si="42"/>
        <v>0</v>
      </c>
      <c r="AV31" s="14" t="str">
        <f t="shared" si="43"/>
        <v>POOR</v>
      </c>
      <c r="AX31" s="1">
        <v>5</v>
      </c>
      <c r="AY31" s="9" t="s">
        <v>28</v>
      </c>
      <c r="AZ31" s="2">
        <f>'[1]REKAP KEPATUHAN-RUMUS-1'!BA357</f>
        <v>0</v>
      </c>
      <c r="BA31" s="2">
        <f>'[1]REKAP KEPATUHAN-RUMUS-1'!BB357</f>
        <v>0</v>
      </c>
      <c r="BB31" s="2">
        <f t="shared" si="44"/>
        <v>0</v>
      </c>
      <c r="BC31" s="13">
        <f t="shared" si="45"/>
        <v>0</v>
      </c>
      <c r="BD31" s="14" t="str">
        <f t="shared" si="46"/>
        <v>POOR</v>
      </c>
      <c r="BF31" s="1">
        <v>5</v>
      </c>
      <c r="BG31" s="9" t="s">
        <v>28</v>
      </c>
      <c r="BH31" s="2">
        <f>'[1]REKAP KEPATUHAN-RUMUS-1'!BA363</f>
        <v>2625000</v>
      </c>
      <c r="BI31" s="2">
        <f>'[1]REKAP KEPATUHAN-RUMUS-1'!BB363</f>
        <v>2916000</v>
      </c>
      <c r="BJ31" s="2">
        <f t="shared" si="47"/>
        <v>-291000</v>
      </c>
      <c r="BK31" s="13">
        <f t="shared" si="48"/>
        <v>1.1108571428571428</v>
      </c>
      <c r="BL31" s="14" t="str">
        <f t="shared" si="49"/>
        <v>EXCELLENT</v>
      </c>
      <c r="BN31" s="1">
        <v>5</v>
      </c>
      <c r="BO31" s="9" t="s">
        <v>28</v>
      </c>
      <c r="BP31" s="2">
        <f>'[1]REKAP KEPATUHAN-RUMUS-1'!BA369</f>
        <v>11879000</v>
      </c>
      <c r="BQ31" s="2">
        <f>'[1]REKAP KEPATUHAN-RUMUS-1'!BB369</f>
        <v>9299001</v>
      </c>
      <c r="BR31" s="2">
        <f t="shared" si="50"/>
        <v>2579999</v>
      </c>
      <c r="BS31" s="13">
        <f t="shared" si="51"/>
        <v>0.78281008502399196</v>
      </c>
      <c r="BT31" s="14" t="str">
        <f t="shared" si="52"/>
        <v>AVERAGE</v>
      </c>
      <c r="BV31" s="1">
        <v>5</v>
      </c>
      <c r="BW31" s="9" t="s">
        <v>28</v>
      </c>
      <c r="BX31" s="2" t="e">
        <f>D31+L31+[2]Sheet1!#REF!+AZ31+BH31+BP31+AB31+AJ31+AR31</f>
        <v>#REF!</v>
      </c>
      <c r="BY31" s="2" t="e">
        <f>E31+M31+[2]Sheet1!#REF!+BA31+BI31+BQ31+AC31+AK31+AS31</f>
        <v>#REF!</v>
      </c>
      <c r="BZ31" s="2" t="e">
        <f t="shared" si="53"/>
        <v>#REF!</v>
      </c>
      <c r="CA31" s="13">
        <f t="shared" si="54"/>
        <v>0</v>
      </c>
      <c r="CB31" s="14" t="str">
        <f t="shared" si="55"/>
        <v>POOR</v>
      </c>
    </row>
    <row r="32" spans="1:83" ht="14.25" customHeight="1">
      <c r="B32" s="1">
        <v>6</v>
      </c>
      <c r="C32" s="9" t="s">
        <v>29</v>
      </c>
      <c r="D32" s="2">
        <f>'[1]REKAP KEPATUHAN-RUMUS-1'!D473</f>
        <v>92800000</v>
      </c>
      <c r="E32" s="2">
        <f>'[1]REKAP KEPATUHAN-RUMUS-1'!E473</f>
        <v>91999000</v>
      </c>
      <c r="F32" s="2">
        <f>D32-E32</f>
        <v>801000</v>
      </c>
      <c r="G32" s="13">
        <f>IFERROR(E32/D32,0)</f>
        <v>0.99136853448275863</v>
      </c>
      <c r="H32" s="14" t="str">
        <f>IF(G32&lt;=59%,"POOR",IF(G32&lt;=84%,"AVERAGE",IF(G32&lt;=99%,"GOOD","EXCELLENT")))</f>
        <v>EXCELLENT</v>
      </c>
      <c r="J32" s="1">
        <v>6</v>
      </c>
      <c r="K32" s="9" t="s">
        <v>29</v>
      </c>
      <c r="L32" s="2">
        <f>'[1]REKAP KEPATUHAN-RUMUS-1'!L473</f>
        <v>123800000</v>
      </c>
      <c r="M32" s="2">
        <f>'[1]REKAP KEPATUHAN-RUMUS-1'!M473</f>
        <v>120175000</v>
      </c>
      <c r="N32" s="2">
        <f t="shared" si="32"/>
        <v>3625000</v>
      </c>
      <c r="O32" s="13">
        <f t="shared" si="33"/>
        <v>0.97071890145395801</v>
      </c>
      <c r="P32" s="14" t="str">
        <f t="shared" si="34"/>
        <v>GOOD</v>
      </c>
      <c r="Z32" s="1">
        <v>6</v>
      </c>
      <c r="AA32" s="9" t="s">
        <v>29</v>
      </c>
      <c r="AB32" s="2">
        <f>'[1]REKAP KEPATUHAN-RUMUS-1'!AB473</f>
        <v>249100000</v>
      </c>
      <c r="AC32" s="2">
        <f>'[1]REKAP KEPATUHAN-RUMUS-1'!AC473</f>
        <v>219951304</v>
      </c>
      <c r="AD32" s="2">
        <f t="shared" si="35"/>
        <v>29148696</v>
      </c>
      <c r="AE32" s="13">
        <f t="shared" si="36"/>
        <v>0.88298395824969889</v>
      </c>
      <c r="AF32" s="14" t="str">
        <f t="shared" si="37"/>
        <v>GOOD</v>
      </c>
      <c r="AH32" s="1">
        <v>6</v>
      </c>
      <c r="AI32" s="9" t="s">
        <v>29</v>
      </c>
      <c r="AJ32" s="2">
        <f>'[1]REKAP KEPATUHAN-RUMUS-1'!AJ473</f>
        <v>0</v>
      </c>
      <c r="AK32" s="2">
        <f>'[1]REKAP KEPATUHAN-RUMUS-1'!AK473</f>
        <v>0</v>
      </c>
      <c r="AL32" s="2">
        <f t="shared" si="38"/>
        <v>0</v>
      </c>
      <c r="AM32" s="13">
        <f t="shared" si="39"/>
        <v>0</v>
      </c>
      <c r="AN32" s="14" t="str">
        <f t="shared" si="40"/>
        <v>POOR</v>
      </c>
      <c r="AP32" s="1">
        <v>6</v>
      </c>
      <c r="AQ32" s="9" t="s">
        <v>29</v>
      </c>
      <c r="AR32" s="2">
        <f>'[1]REKAP KEPATUHAN-RUMUS-1'!AR473</f>
        <v>0</v>
      </c>
      <c r="AS32" s="2">
        <f>'[1]REKAP KEPATUHAN-RUMUS-1'!AS473</f>
        <v>0</v>
      </c>
      <c r="AT32" s="2">
        <f t="shared" si="41"/>
        <v>0</v>
      </c>
      <c r="AU32" s="13">
        <f t="shared" si="42"/>
        <v>0</v>
      </c>
      <c r="AV32" s="14" t="str">
        <f t="shared" si="43"/>
        <v>POOR</v>
      </c>
      <c r="AX32" s="1">
        <v>6</v>
      </c>
      <c r="AY32" s="9" t="s">
        <v>29</v>
      </c>
      <c r="AZ32" s="2">
        <f>'[1]REKAP KEPATUHAN-RUMUS-1'!BA443</f>
        <v>0</v>
      </c>
      <c r="BA32" s="2">
        <f>'[1]REKAP KEPATUHAN-RUMUS-1'!BB443</f>
        <v>0</v>
      </c>
      <c r="BB32" s="2">
        <f t="shared" si="44"/>
        <v>0</v>
      </c>
      <c r="BC32" s="13">
        <f t="shared" si="45"/>
        <v>0</v>
      </c>
      <c r="BD32" s="14" t="str">
        <f t="shared" si="46"/>
        <v>POOR</v>
      </c>
      <c r="BF32" s="1">
        <v>6</v>
      </c>
      <c r="BG32" s="9" t="s">
        <v>29</v>
      </c>
      <c r="BH32" s="2">
        <f>'[1]REKAP KEPATUHAN-RUMUS-1'!BA449</f>
        <v>0</v>
      </c>
      <c r="BI32" s="2">
        <f>'[1]REKAP KEPATUHAN-RUMUS-1'!BB449</f>
        <v>0</v>
      </c>
      <c r="BJ32" s="2">
        <f t="shared" si="47"/>
        <v>0</v>
      </c>
      <c r="BK32" s="13">
        <f t="shared" si="48"/>
        <v>0</v>
      </c>
      <c r="BL32" s="14" t="str">
        <f t="shared" si="49"/>
        <v>POOR</v>
      </c>
      <c r="BN32" s="1">
        <v>6</v>
      </c>
      <c r="BO32" s="9" t="s">
        <v>29</v>
      </c>
      <c r="BP32" s="2">
        <f>'[1]REKAP KEPATUHAN-RUMUS-1'!BA455</f>
        <v>700000</v>
      </c>
      <c r="BQ32" s="2">
        <f>'[1]REKAP KEPATUHAN-RUMUS-1'!BB455</f>
        <v>700000</v>
      </c>
      <c r="BR32" s="2">
        <f t="shared" si="50"/>
        <v>0</v>
      </c>
      <c r="BS32" s="13">
        <f t="shared" si="51"/>
        <v>1</v>
      </c>
      <c r="BT32" s="14" t="str">
        <f t="shared" si="52"/>
        <v>EXCELLENT</v>
      </c>
      <c r="BV32" s="1">
        <v>6</v>
      </c>
      <c r="BW32" s="9" t="s">
        <v>29</v>
      </c>
      <c r="BX32" s="2" t="e">
        <f>D32+L32+[2]Sheet1!#REF!+AZ32+BH32+BP32+AB32+AJ32+AR32</f>
        <v>#REF!</v>
      </c>
      <c r="BY32" s="2" t="e">
        <f>E32+M32+[2]Sheet1!#REF!+BA32+BI32+BQ32+AC32+AK32+AS32</f>
        <v>#REF!</v>
      </c>
      <c r="BZ32" s="2" t="e">
        <f t="shared" si="53"/>
        <v>#REF!</v>
      </c>
      <c r="CA32" s="13">
        <f t="shared" si="54"/>
        <v>0</v>
      </c>
      <c r="CB32" s="14" t="str">
        <f t="shared" si="55"/>
        <v>POOR</v>
      </c>
    </row>
    <row r="33" spans="1:83" ht="14.25" customHeight="1">
      <c r="B33" s="1">
        <v>7</v>
      </c>
      <c r="C33" s="9" t="s">
        <v>30</v>
      </c>
      <c r="D33" s="2">
        <f>'[1]REKAP KEPATUHAN-RUMUS-1'!D559</f>
        <v>45225000</v>
      </c>
      <c r="E33" s="2">
        <f>'[1]REKAP KEPATUHAN-RUMUS-1'!E559</f>
        <v>40225000</v>
      </c>
      <c r="F33" s="2">
        <f>D33-E33</f>
        <v>5000000</v>
      </c>
      <c r="G33" s="13">
        <f>IFERROR(E33/D33,0)</f>
        <v>0.88944168048645655</v>
      </c>
      <c r="H33" s="14" t="str">
        <f>IF(G33&lt;=59%,"POOR",IF(G33&lt;=84%,"AVERAGE",IF(G33&lt;=99%,"GOOD","EXCELLENT")))</f>
        <v>GOOD</v>
      </c>
      <c r="J33" s="1">
        <v>7</v>
      </c>
      <c r="K33" s="9" t="s">
        <v>30</v>
      </c>
      <c r="L33" s="2">
        <f>'[1]REKAP KEPATUHAN-RUMUS-1'!L559</f>
        <v>60600000</v>
      </c>
      <c r="M33" s="2">
        <f>'[1]REKAP KEPATUHAN-RUMUS-1'!M559</f>
        <v>53500000</v>
      </c>
      <c r="N33" s="2">
        <f t="shared" si="32"/>
        <v>7100000</v>
      </c>
      <c r="O33" s="13">
        <f t="shared" si="33"/>
        <v>0.88283828382838281</v>
      </c>
      <c r="P33" s="14" t="str">
        <f t="shared" si="34"/>
        <v>GOOD</v>
      </c>
      <c r="Z33" s="1">
        <v>7</v>
      </c>
      <c r="AA33" s="9" t="s">
        <v>30</v>
      </c>
      <c r="AB33" s="2">
        <f>'[1]REKAP KEPATUHAN-RUMUS-1'!AB559</f>
        <v>69850000</v>
      </c>
      <c r="AC33" s="2">
        <f>'[1]REKAP KEPATUHAN-RUMUS-1'!AC559</f>
        <v>37550000</v>
      </c>
      <c r="AD33" s="2">
        <f t="shared" si="35"/>
        <v>32300000</v>
      </c>
      <c r="AE33" s="13">
        <f t="shared" si="36"/>
        <v>0.53758052970651393</v>
      </c>
      <c r="AF33" s="14" t="str">
        <f t="shared" si="37"/>
        <v>POOR</v>
      </c>
      <c r="AH33" s="1">
        <v>7</v>
      </c>
      <c r="AI33" s="9" t="s">
        <v>30</v>
      </c>
      <c r="AJ33" s="2">
        <f>'[1]REKAP KEPATUHAN-RUMUS-1'!AJ559</f>
        <v>0</v>
      </c>
      <c r="AK33" s="2">
        <f>'[1]REKAP KEPATUHAN-RUMUS-1'!AK559</f>
        <v>0</v>
      </c>
      <c r="AL33" s="2">
        <f t="shared" si="38"/>
        <v>0</v>
      </c>
      <c r="AM33" s="13">
        <f t="shared" si="39"/>
        <v>0</v>
      </c>
      <c r="AN33" s="14" t="str">
        <f t="shared" si="40"/>
        <v>POOR</v>
      </c>
      <c r="AP33" s="1">
        <v>7</v>
      </c>
      <c r="AQ33" s="9" t="s">
        <v>30</v>
      </c>
      <c r="AR33" s="2">
        <f>'[1]REKAP KEPATUHAN-RUMUS-1'!AR559</f>
        <v>0</v>
      </c>
      <c r="AS33" s="2">
        <f>'[1]REKAP KEPATUHAN-RUMUS-1'!AS559</f>
        <v>0</v>
      </c>
      <c r="AT33" s="2">
        <f t="shared" si="41"/>
        <v>0</v>
      </c>
      <c r="AU33" s="13">
        <f t="shared" si="42"/>
        <v>0</v>
      </c>
      <c r="AV33" s="14" t="str">
        <f t="shared" si="43"/>
        <v>POOR</v>
      </c>
      <c r="AX33" s="1">
        <v>7</v>
      </c>
      <c r="AY33" s="9" t="s">
        <v>30</v>
      </c>
      <c r="AZ33" s="2">
        <f>'[1]REKAP KEPATUHAN-RUMUS-1'!BA529</f>
        <v>0</v>
      </c>
      <c r="BA33" s="2">
        <f>'[1]REKAP KEPATUHAN-RUMUS-1'!BB529</f>
        <v>0</v>
      </c>
      <c r="BB33" s="2">
        <f t="shared" si="44"/>
        <v>0</v>
      </c>
      <c r="BC33" s="13">
        <f t="shared" si="45"/>
        <v>0</v>
      </c>
      <c r="BD33" s="14" t="str">
        <f t="shared" si="46"/>
        <v>POOR</v>
      </c>
      <c r="BF33" s="1">
        <v>7</v>
      </c>
      <c r="BG33" s="9" t="s">
        <v>30</v>
      </c>
      <c r="BH33" s="2">
        <f>'[1]REKAP KEPATUHAN-RUMUS-1'!BA535</f>
        <v>2250000</v>
      </c>
      <c r="BI33" s="2">
        <f>'[1]REKAP KEPATUHAN-RUMUS-1'!BB535</f>
        <v>0</v>
      </c>
      <c r="BJ33" s="2">
        <f t="shared" si="47"/>
        <v>2250000</v>
      </c>
      <c r="BK33" s="13">
        <f t="shared" si="48"/>
        <v>0</v>
      </c>
      <c r="BL33" s="14" t="str">
        <f t="shared" si="49"/>
        <v>POOR</v>
      </c>
      <c r="BN33" s="1">
        <v>7</v>
      </c>
      <c r="BO33" s="9" t="s">
        <v>30</v>
      </c>
      <c r="BP33" s="2">
        <f>'[1]REKAP KEPATUHAN-RUMUS-1'!BA541</f>
        <v>5800000</v>
      </c>
      <c r="BQ33" s="2">
        <f>'[1]REKAP KEPATUHAN-RUMUS-1'!BB541</f>
        <v>3300000</v>
      </c>
      <c r="BR33" s="2">
        <f t="shared" si="50"/>
        <v>2500000</v>
      </c>
      <c r="BS33" s="13">
        <f t="shared" si="51"/>
        <v>0.56896551724137934</v>
      </c>
      <c r="BT33" s="14" t="str">
        <f t="shared" si="52"/>
        <v>POOR</v>
      </c>
      <c r="BV33" s="1">
        <v>7</v>
      </c>
      <c r="BW33" s="9" t="s">
        <v>30</v>
      </c>
      <c r="BX33" s="2" t="e">
        <f>D33+L33+[2]Sheet1!#REF!+AZ33+BH33+BP33+AB33+AJ33+AR33</f>
        <v>#REF!</v>
      </c>
      <c r="BY33" s="2" t="e">
        <f>E33+M33+[2]Sheet1!#REF!+BA33+BI33+BQ33+AC33+AK33+AS33</f>
        <v>#REF!</v>
      </c>
      <c r="BZ33" s="2" t="e">
        <f t="shared" si="53"/>
        <v>#REF!</v>
      </c>
      <c r="CA33" s="13">
        <f t="shared" si="54"/>
        <v>0</v>
      </c>
      <c r="CB33" s="14" t="str">
        <f t="shared" si="55"/>
        <v>POOR</v>
      </c>
    </row>
    <row r="34" spans="1:83" ht="14.25" customHeight="1">
      <c r="B34" s="1">
        <v>8</v>
      </c>
      <c r="C34" s="9" t="s">
        <v>31</v>
      </c>
      <c r="D34" s="2">
        <f>'[1]REKAP KEPATUHAN-RUMUS-1'!D645</f>
        <v>125348700</v>
      </c>
      <c r="E34" s="2">
        <f>'[1]REKAP KEPATUHAN-RUMUS-1'!E645</f>
        <v>125348700</v>
      </c>
      <c r="F34" s="2">
        <f>D34-E34</f>
        <v>0</v>
      </c>
      <c r="G34" s="13">
        <f>IFERROR(E34/D34,0)</f>
        <v>1</v>
      </c>
      <c r="H34" s="14" t="str">
        <f>IF(G34&lt;=59%,"POOR",IF(G34&lt;=84%,"AVERAGE",IF(G34&lt;=99%,"GOOD","EXCELLENT")))</f>
        <v>EXCELLENT</v>
      </c>
      <c r="J34" s="1">
        <v>8</v>
      </c>
      <c r="K34" s="9" t="s">
        <v>31</v>
      </c>
      <c r="L34" s="2">
        <f>'[1]REKAP KEPATUHAN-RUMUS-1'!L645</f>
        <v>150293500</v>
      </c>
      <c r="M34" s="2">
        <f>'[1]REKAP KEPATUHAN-RUMUS-1'!M645</f>
        <v>150290500</v>
      </c>
      <c r="N34" s="2">
        <f t="shared" si="32"/>
        <v>3000</v>
      </c>
      <c r="O34" s="13">
        <f t="shared" si="33"/>
        <v>0.99998003905691202</v>
      </c>
      <c r="P34" s="14" t="str">
        <f t="shared" si="34"/>
        <v>EXCELLENT</v>
      </c>
      <c r="Z34" s="1">
        <v>8</v>
      </c>
      <c r="AA34" s="9" t="s">
        <v>31</v>
      </c>
      <c r="AB34" s="2">
        <f>'[1]REKAP KEPATUHAN-RUMUS-1'!AB645</f>
        <v>223000000</v>
      </c>
      <c r="AC34" s="2">
        <f>'[1]REKAP KEPATUHAN-RUMUS-1'!AC645</f>
        <v>181047000</v>
      </c>
      <c r="AD34" s="2">
        <f t="shared" si="35"/>
        <v>41953000</v>
      </c>
      <c r="AE34" s="13">
        <f t="shared" si="36"/>
        <v>0.81186995515695071</v>
      </c>
      <c r="AF34" s="14" t="str">
        <f t="shared" si="37"/>
        <v>AVERAGE</v>
      </c>
      <c r="AH34" s="1">
        <v>8</v>
      </c>
      <c r="AI34" s="9" t="s">
        <v>31</v>
      </c>
      <c r="AJ34" s="2">
        <f>'[1]REKAP KEPATUHAN-RUMUS-1'!AJ645</f>
        <v>0</v>
      </c>
      <c r="AK34" s="2">
        <f>'[1]REKAP KEPATUHAN-RUMUS-1'!AK645</f>
        <v>0</v>
      </c>
      <c r="AL34" s="2">
        <f t="shared" si="38"/>
        <v>0</v>
      </c>
      <c r="AM34" s="13">
        <f t="shared" si="39"/>
        <v>0</v>
      </c>
      <c r="AN34" s="14" t="str">
        <f t="shared" si="40"/>
        <v>POOR</v>
      </c>
      <c r="AP34" s="1">
        <v>8</v>
      </c>
      <c r="AQ34" s="9" t="s">
        <v>31</v>
      </c>
      <c r="AR34" s="2">
        <f>'[1]REKAP KEPATUHAN-RUMUS-1'!AR645</f>
        <v>0</v>
      </c>
      <c r="AS34" s="2">
        <f>'[1]REKAP KEPATUHAN-RUMUS-1'!AS645</f>
        <v>0</v>
      </c>
      <c r="AT34" s="2">
        <f t="shared" si="41"/>
        <v>0</v>
      </c>
      <c r="AU34" s="13">
        <f t="shared" si="42"/>
        <v>0</v>
      </c>
      <c r="AV34" s="14" t="str">
        <f t="shared" si="43"/>
        <v>POOR</v>
      </c>
      <c r="AX34" s="1">
        <v>8</v>
      </c>
      <c r="AY34" s="9" t="s">
        <v>31</v>
      </c>
      <c r="AZ34" s="2">
        <f>'[1]REKAP KEPATUHAN-RUMUS-1'!BA615</f>
        <v>200000</v>
      </c>
      <c r="BA34" s="2">
        <f>'[1]REKAP KEPATUHAN-RUMUS-1'!BB615</f>
        <v>1850000</v>
      </c>
      <c r="BB34" s="2">
        <f t="shared" si="44"/>
        <v>-1650000</v>
      </c>
      <c r="BC34" s="13">
        <f t="shared" si="45"/>
        <v>9.25</v>
      </c>
      <c r="BD34" s="14" t="str">
        <f t="shared" si="46"/>
        <v>EXCELLENT</v>
      </c>
      <c r="BF34" s="1">
        <v>8</v>
      </c>
      <c r="BG34" s="9" t="s">
        <v>31</v>
      </c>
      <c r="BH34" s="2">
        <f>'[1]REKAP KEPATUHAN-RUMUS-1'!BA621</f>
        <v>1976000</v>
      </c>
      <c r="BI34" s="2">
        <f>'[1]REKAP KEPATUHAN-RUMUS-1'!BB621</f>
        <v>1626000</v>
      </c>
      <c r="BJ34" s="2">
        <f t="shared" si="47"/>
        <v>350000</v>
      </c>
      <c r="BK34" s="13">
        <f t="shared" si="48"/>
        <v>0.82287449392712553</v>
      </c>
      <c r="BL34" s="14" t="str">
        <f t="shared" si="49"/>
        <v>AVERAGE</v>
      </c>
      <c r="BN34" s="1">
        <v>8</v>
      </c>
      <c r="BO34" s="9" t="s">
        <v>31</v>
      </c>
      <c r="BP34" s="2">
        <f>'[1]REKAP KEPATUHAN-RUMUS-1'!BA627</f>
        <v>11200000</v>
      </c>
      <c r="BQ34" s="2">
        <f>'[1]REKAP KEPATUHAN-RUMUS-1'!BB627</f>
        <v>10052000</v>
      </c>
      <c r="BR34" s="2">
        <f t="shared" si="50"/>
        <v>1148000</v>
      </c>
      <c r="BS34" s="13">
        <f t="shared" si="51"/>
        <v>0.89749999999999996</v>
      </c>
      <c r="BT34" s="14" t="str">
        <f t="shared" si="52"/>
        <v>GOOD</v>
      </c>
      <c r="BV34" s="1">
        <v>8</v>
      </c>
      <c r="BW34" s="9" t="s">
        <v>31</v>
      </c>
      <c r="BX34" s="2" t="e">
        <f>D34+L34+[2]Sheet1!#REF!+AZ34+BH34+BP34+AB34+AJ34+AR34</f>
        <v>#REF!</v>
      </c>
      <c r="BY34" s="2" t="e">
        <f>E34+M34+[2]Sheet1!#REF!+BA34+BI34+BQ34+AC34+AK34+AS34</f>
        <v>#REF!</v>
      </c>
      <c r="BZ34" s="2" t="e">
        <f t="shared" si="53"/>
        <v>#REF!</v>
      </c>
      <c r="CA34" s="13">
        <f t="shared" si="54"/>
        <v>0</v>
      </c>
      <c r="CB34" s="14" t="str">
        <f t="shared" si="55"/>
        <v>POOR</v>
      </c>
    </row>
    <row r="35" spans="1:83" ht="14.25" customHeight="1">
      <c r="B35" s="1">
        <v>9</v>
      </c>
      <c r="C35" s="9" t="s">
        <v>32</v>
      </c>
      <c r="D35" s="2">
        <f>'[1]REKAP KEPATUHAN-RUMUS-1'!D731</f>
        <v>41615000</v>
      </c>
      <c r="E35" s="2">
        <f>'[1]REKAP KEPATUHAN-RUMUS-1'!E731</f>
        <v>42015000</v>
      </c>
      <c r="F35" s="2">
        <f>D35-E35</f>
        <v>-400000</v>
      </c>
      <c r="G35" s="13">
        <f>IFERROR(E35/D35,0)</f>
        <v>1.0096119187792862</v>
      </c>
      <c r="H35" s="14" t="str">
        <f>IF(G35&lt;=59%,"POOR",IF(G35&lt;=84%,"AVERAGE",IF(G35&lt;=99%,"GOOD","EXCELLENT")))</f>
        <v>EXCELLENT</v>
      </c>
      <c r="J35" s="1">
        <v>9</v>
      </c>
      <c r="K35" s="9" t="s">
        <v>32</v>
      </c>
      <c r="L35" s="2">
        <f>'[1]REKAP KEPATUHAN-RUMUS-1'!L731</f>
        <v>60575000</v>
      </c>
      <c r="M35" s="2">
        <f>'[1]REKAP KEPATUHAN-RUMUS-1'!M731</f>
        <v>60575000</v>
      </c>
      <c r="N35" s="2">
        <f t="shared" si="32"/>
        <v>0</v>
      </c>
      <c r="O35" s="13">
        <f t="shared" si="33"/>
        <v>1</v>
      </c>
      <c r="P35" s="14" t="str">
        <f t="shared" si="34"/>
        <v>EXCELLENT</v>
      </c>
      <c r="Z35" s="1">
        <v>9</v>
      </c>
      <c r="AA35" s="9" t="s">
        <v>32</v>
      </c>
      <c r="AB35" s="2">
        <f>'[1]REKAP KEPATUHAN-RUMUS-1'!AB731</f>
        <v>136900000</v>
      </c>
      <c r="AC35" s="2">
        <f>'[1]REKAP KEPATUHAN-RUMUS-1'!AC731</f>
        <v>136900000</v>
      </c>
      <c r="AD35" s="2">
        <f t="shared" si="35"/>
        <v>0</v>
      </c>
      <c r="AE35" s="13">
        <f t="shared" si="36"/>
        <v>1</v>
      </c>
      <c r="AF35" s="14" t="str">
        <f t="shared" si="37"/>
        <v>EXCELLENT</v>
      </c>
      <c r="AH35" s="1">
        <v>9</v>
      </c>
      <c r="AI35" s="9" t="s">
        <v>32</v>
      </c>
      <c r="AJ35" s="2">
        <f>'[1]REKAP KEPATUHAN-RUMUS-1'!AJ731</f>
        <v>0</v>
      </c>
      <c r="AK35" s="2">
        <f>'[1]REKAP KEPATUHAN-RUMUS-1'!AK731</f>
        <v>0</v>
      </c>
      <c r="AL35" s="2">
        <f t="shared" si="38"/>
        <v>0</v>
      </c>
      <c r="AM35" s="13">
        <f t="shared" si="39"/>
        <v>0</v>
      </c>
      <c r="AN35" s="14" t="str">
        <f t="shared" si="40"/>
        <v>POOR</v>
      </c>
      <c r="AP35" s="1">
        <v>9</v>
      </c>
      <c r="AQ35" s="9" t="s">
        <v>32</v>
      </c>
      <c r="AR35" s="2">
        <f>'[1]REKAP KEPATUHAN-RUMUS-1'!AR731</f>
        <v>0</v>
      </c>
      <c r="AS35" s="2">
        <f>'[1]REKAP KEPATUHAN-RUMUS-1'!AS731</f>
        <v>0</v>
      </c>
      <c r="AT35" s="2">
        <f t="shared" si="41"/>
        <v>0</v>
      </c>
      <c r="AU35" s="13">
        <f t="shared" si="42"/>
        <v>0</v>
      </c>
      <c r="AV35" s="14" t="str">
        <f t="shared" si="43"/>
        <v>POOR</v>
      </c>
      <c r="AX35" s="1">
        <v>9</v>
      </c>
      <c r="AY35" s="9" t="s">
        <v>32</v>
      </c>
      <c r="AZ35" s="2">
        <f>'[1]REKAP KEPATUHAN-RUMUS-1'!BA701</f>
        <v>0</v>
      </c>
      <c r="BA35" s="2">
        <f>'[1]REKAP KEPATUHAN-RUMUS-1'!BB701</f>
        <v>0</v>
      </c>
      <c r="BB35" s="2">
        <f t="shared" si="44"/>
        <v>0</v>
      </c>
      <c r="BC35" s="13">
        <f t="shared" si="45"/>
        <v>0</v>
      </c>
      <c r="BD35" s="14" t="str">
        <f t="shared" si="46"/>
        <v>POOR</v>
      </c>
      <c r="BF35" s="1">
        <v>9</v>
      </c>
      <c r="BG35" s="9" t="s">
        <v>32</v>
      </c>
      <c r="BH35" s="2">
        <f>'[1]REKAP KEPATUHAN-RUMUS-1'!BA707</f>
        <v>375000</v>
      </c>
      <c r="BI35" s="2">
        <f>'[1]REKAP KEPATUHAN-RUMUS-1'!BB707</f>
        <v>375000</v>
      </c>
      <c r="BJ35" s="2">
        <f t="shared" si="47"/>
        <v>0</v>
      </c>
      <c r="BK35" s="13">
        <f t="shared" si="48"/>
        <v>1</v>
      </c>
      <c r="BL35" s="14" t="str">
        <f t="shared" si="49"/>
        <v>EXCELLENT</v>
      </c>
      <c r="BN35" s="1">
        <v>9</v>
      </c>
      <c r="BO35" s="9" t="s">
        <v>32</v>
      </c>
      <c r="BP35" s="2">
        <f>'[1]REKAP KEPATUHAN-RUMUS-1'!BA713</f>
        <v>3425000</v>
      </c>
      <c r="BQ35" s="2">
        <f>'[1]REKAP KEPATUHAN-RUMUS-1'!BB713</f>
        <v>3425000</v>
      </c>
      <c r="BR35" s="2">
        <f t="shared" si="50"/>
        <v>0</v>
      </c>
      <c r="BS35" s="13">
        <f t="shared" si="51"/>
        <v>1</v>
      </c>
      <c r="BT35" s="14" t="str">
        <f t="shared" si="52"/>
        <v>EXCELLENT</v>
      </c>
      <c r="BV35" s="1">
        <v>9</v>
      </c>
      <c r="BW35" s="9" t="s">
        <v>32</v>
      </c>
      <c r="BX35" s="2" t="e">
        <f>D35+L35+[2]Sheet1!#REF!+AZ35+BH35+BP35+AB35+AJ35+AR35</f>
        <v>#REF!</v>
      </c>
      <c r="BY35" s="2" t="e">
        <f>E35+M35+[2]Sheet1!#REF!+BA35+BI35+BQ35+AC35+AK35+AS35</f>
        <v>#REF!</v>
      </c>
      <c r="BZ35" s="2" t="e">
        <f t="shared" si="53"/>
        <v>#REF!</v>
      </c>
      <c r="CA35" s="13">
        <f t="shared" si="54"/>
        <v>0</v>
      </c>
      <c r="CB35" s="14" t="str">
        <f t="shared" si="55"/>
        <v>POOR</v>
      </c>
    </row>
    <row r="36" spans="1:83" ht="14.25" customHeight="1">
      <c r="B36" s="1">
        <v>10</v>
      </c>
      <c r="C36" s="9" t="s">
        <v>33</v>
      </c>
      <c r="D36" s="2">
        <f>'[1]REKAP KEPATUHAN-RUMUS-1'!D817</f>
        <v>97000000</v>
      </c>
      <c r="E36" s="2">
        <f>'[1]REKAP KEPATUHAN-RUMUS-1'!E817</f>
        <v>95475000</v>
      </c>
      <c r="F36" s="2">
        <f>D36-E36</f>
        <v>1525000</v>
      </c>
      <c r="G36" s="13">
        <f>IFERROR(E36/D36,0)</f>
        <v>0.98427835051546386</v>
      </c>
      <c r="H36" s="14" t="str">
        <f>IF(G36&lt;=59%,"POOR",IF(G36&lt;=84%,"AVERAGE",IF(G36&lt;=99%,"GOOD","EXCELLENT")))</f>
        <v>GOOD</v>
      </c>
      <c r="J36" s="1">
        <v>10</v>
      </c>
      <c r="K36" s="9" t="s">
        <v>33</v>
      </c>
      <c r="L36" s="2">
        <f>'[1]REKAP KEPATUHAN-RUMUS-1'!L817</f>
        <v>136400000</v>
      </c>
      <c r="M36" s="2">
        <f>'[1]REKAP KEPATUHAN-RUMUS-1'!M817</f>
        <v>132205000</v>
      </c>
      <c r="N36" s="2">
        <f t="shared" si="32"/>
        <v>4195000</v>
      </c>
      <c r="O36" s="13">
        <f t="shared" si="33"/>
        <v>0.96924486803519061</v>
      </c>
      <c r="P36" s="14" t="str">
        <f t="shared" si="34"/>
        <v>GOOD</v>
      </c>
      <c r="Z36" s="1">
        <v>10</v>
      </c>
      <c r="AA36" s="9" t="s">
        <v>33</v>
      </c>
      <c r="AB36" s="2">
        <f>'[1]REKAP KEPATUHAN-RUMUS-1'!AB817</f>
        <v>165620000</v>
      </c>
      <c r="AC36" s="2">
        <f>'[1]REKAP KEPATUHAN-RUMUS-1'!AC817</f>
        <v>153175000</v>
      </c>
      <c r="AD36" s="2">
        <f t="shared" si="35"/>
        <v>12445000</v>
      </c>
      <c r="AE36" s="13">
        <f t="shared" si="36"/>
        <v>0.92485810892404297</v>
      </c>
      <c r="AF36" s="14" t="str">
        <f t="shared" si="37"/>
        <v>GOOD</v>
      </c>
      <c r="AH36" s="1">
        <v>10</v>
      </c>
      <c r="AI36" s="9" t="s">
        <v>33</v>
      </c>
      <c r="AJ36" s="2">
        <f>'[1]REKAP KEPATUHAN-RUMUS-1'!AJ817</f>
        <v>0</v>
      </c>
      <c r="AK36" s="2">
        <f>'[1]REKAP KEPATUHAN-RUMUS-1'!AK817</f>
        <v>0</v>
      </c>
      <c r="AL36" s="2">
        <f t="shared" si="38"/>
        <v>0</v>
      </c>
      <c r="AM36" s="13">
        <f t="shared" si="39"/>
        <v>0</v>
      </c>
      <c r="AN36" s="14" t="str">
        <f t="shared" si="40"/>
        <v>POOR</v>
      </c>
      <c r="AP36" s="1">
        <v>10</v>
      </c>
      <c r="AQ36" s="9" t="s">
        <v>33</v>
      </c>
      <c r="AR36" s="2">
        <f>'[1]REKAP KEPATUHAN-RUMUS-1'!AR817</f>
        <v>0</v>
      </c>
      <c r="AS36" s="2">
        <f>'[1]REKAP KEPATUHAN-RUMUS-1'!AS817</f>
        <v>0</v>
      </c>
      <c r="AT36" s="2">
        <f t="shared" si="41"/>
        <v>0</v>
      </c>
      <c r="AU36" s="13">
        <f t="shared" si="42"/>
        <v>0</v>
      </c>
      <c r="AV36" s="14" t="str">
        <f t="shared" si="43"/>
        <v>POOR</v>
      </c>
      <c r="AX36" s="1">
        <v>10</v>
      </c>
      <c r="AY36" s="9" t="s">
        <v>33</v>
      </c>
      <c r="AZ36" s="2">
        <f>'[1]REKAP KEPATUHAN-RUMUS-1'!BA787</f>
        <v>0</v>
      </c>
      <c r="BA36" s="2">
        <f>'[1]REKAP KEPATUHAN-RUMUS-1'!BB787</f>
        <v>0</v>
      </c>
      <c r="BB36" s="2">
        <f t="shared" si="44"/>
        <v>0</v>
      </c>
      <c r="BC36" s="13">
        <f t="shared" si="45"/>
        <v>0</v>
      </c>
      <c r="BD36" s="14" t="str">
        <f t="shared" si="46"/>
        <v>POOR</v>
      </c>
      <c r="BF36" s="1">
        <v>10</v>
      </c>
      <c r="BG36" s="9" t="s">
        <v>33</v>
      </c>
      <c r="BH36" s="2">
        <f>'[1]REKAP KEPATUHAN-RUMUS-1'!BA793</f>
        <v>950000</v>
      </c>
      <c r="BI36" s="2">
        <f>'[1]REKAP KEPATUHAN-RUMUS-1'!BB793</f>
        <v>0</v>
      </c>
      <c r="BJ36" s="2">
        <f t="shared" si="47"/>
        <v>950000</v>
      </c>
      <c r="BK36" s="13">
        <f t="shared" si="48"/>
        <v>0</v>
      </c>
      <c r="BL36" s="14" t="str">
        <f t="shared" si="49"/>
        <v>POOR</v>
      </c>
      <c r="BN36" s="1">
        <v>10</v>
      </c>
      <c r="BO36" s="9" t="s">
        <v>33</v>
      </c>
      <c r="BP36" s="2">
        <f>'[1]REKAP KEPATUHAN-RUMUS-1'!BA799</f>
        <v>4719000</v>
      </c>
      <c r="BQ36" s="2">
        <f>'[1]REKAP KEPATUHAN-RUMUS-1'!BB799</f>
        <v>3219000</v>
      </c>
      <c r="BR36" s="2">
        <f t="shared" si="50"/>
        <v>1500000</v>
      </c>
      <c r="BS36" s="13">
        <f t="shared" si="51"/>
        <v>0.68213604577240938</v>
      </c>
      <c r="BT36" s="14" t="str">
        <f t="shared" si="52"/>
        <v>AVERAGE</v>
      </c>
      <c r="BV36" s="1">
        <v>10</v>
      </c>
      <c r="BW36" s="9" t="s">
        <v>33</v>
      </c>
      <c r="BX36" s="2" t="e">
        <f>D36+L36+[2]Sheet1!#REF!+AZ36+BH36+BP36+AB36+AJ36+AR36</f>
        <v>#REF!</v>
      </c>
      <c r="BY36" s="2" t="e">
        <f>E36+M36+[2]Sheet1!#REF!+BA36+BI36+BQ36+AC36+AK36+AS36</f>
        <v>#REF!</v>
      </c>
      <c r="BZ36" s="2" t="e">
        <f t="shared" si="53"/>
        <v>#REF!</v>
      </c>
      <c r="CA36" s="13">
        <f t="shared" si="54"/>
        <v>0</v>
      </c>
      <c r="CB36" s="14" t="str">
        <f t="shared" si="55"/>
        <v>POOR</v>
      </c>
    </row>
    <row r="37" spans="1:83" ht="14.25" customHeight="1">
      <c r="B37" s="1">
        <v>11</v>
      </c>
      <c r="C37" s="9" t="s">
        <v>34</v>
      </c>
      <c r="D37" s="2">
        <f>'[1]REKAP KEPATUHAN-RUMUS-1'!D903</f>
        <v>82250000</v>
      </c>
      <c r="E37" s="2">
        <f>'[1]REKAP KEPATUHAN-RUMUS-1'!E903</f>
        <v>80796000</v>
      </c>
      <c r="F37" s="2">
        <f>D37-E37</f>
        <v>1454000</v>
      </c>
      <c r="G37" s="13">
        <f>IFERROR(E37/D37,0)</f>
        <v>0.98232218844984798</v>
      </c>
      <c r="H37" s="14" t="str">
        <f>IF(G37&lt;=59%,"POOR",IF(G37&lt;=84%,"AVERAGE",IF(G37&lt;=99%,"GOOD","EXCELLENT")))</f>
        <v>GOOD</v>
      </c>
      <c r="J37" s="1">
        <v>11</v>
      </c>
      <c r="K37" s="9" t="s">
        <v>34</v>
      </c>
      <c r="L37" s="2">
        <f>'[1]REKAP KEPATUHAN-RUMUS-1'!L903</f>
        <v>149175000</v>
      </c>
      <c r="M37" s="2">
        <f>'[1]REKAP KEPATUHAN-RUMUS-1'!M903</f>
        <v>145738000</v>
      </c>
      <c r="N37" s="2">
        <f t="shared" si="32"/>
        <v>3437000</v>
      </c>
      <c r="O37" s="13">
        <f t="shared" si="33"/>
        <v>0.97695994637171113</v>
      </c>
      <c r="P37" s="14" t="str">
        <f t="shared" si="34"/>
        <v>GOOD</v>
      </c>
      <c r="Z37" s="1">
        <v>11</v>
      </c>
      <c r="AA37" s="9" t="s">
        <v>34</v>
      </c>
      <c r="AB37" s="2">
        <f>'[1]REKAP KEPATUHAN-RUMUS-1'!AB903</f>
        <v>263268000</v>
      </c>
      <c r="AC37" s="2">
        <f>'[1]REKAP KEPATUHAN-RUMUS-1'!AC903</f>
        <v>225838000</v>
      </c>
      <c r="AD37" s="2">
        <f t="shared" si="35"/>
        <v>37430000</v>
      </c>
      <c r="AE37" s="13">
        <f t="shared" si="36"/>
        <v>0.85782548581673423</v>
      </c>
      <c r="AF37" s="14" t="str">
        <f t="shared" si="37"/>
        <v>GOOD</v>
      </c>
      <c r="AH37" s="1">
        <v>11</v>
      </c>
      <c r="AI37" s="9" t="s">
        <v>34</v>
      </c>
      <c r="AJ37" s="2">
        <f>'[1]REKAP KEPATUHAN-RUMUS-1'!AJ903</f>
        <v>0</v>
      </c>
      <c r="AK37" s="2">
        <f>'[1]REKAP KEPATUHAN-RUMUS-1'!AK903</f>
        <v>0</v>
      </c>
      <c r="AL37" s="2">
        <f t="shared" si="38"/>
        <v>0</v>
      </c>
      <c r="AM37" s="13">
        <f t="shared" si="39"/>
        <v>0</v>
      </c>
      <c r="AN37" s="14" t="str">
        <f t="shared" si="40"/>
        <v>POOR</v>
      </c>
      <c r="AP37" s="1">
        <v>11</v>
      </c>
      <c r="AQ37" s="9" t="s">
        <v>34</v>
      </c>
      <c r="AR37" s="2">
        <f>'[1]REKAP KEPATUHAN-RUMUS-1'!AR903</f>
        <v>0</v>
      </c>
      <c r="AS37" s="2">
        <f>'[1]REKAP KEPATUHAN-RUMUS-1'!AS903</f>
        <v>0</v>
      </c>
      <c r="AT37" s="2">
        <f t="shared" si="41"/>
        <v>0</v>
      </c>
      <c r="AU37" s="13">
        <f t="shared" si="42"/>
        <v>0</v>
      </c>
      <c r="AV37" s="14" t="str">
        <f t="shared" si="43"/>
        <v>POOR</v>
      </c>
      <c r="AX37" s="1">
        <v>11</v>
      </c>
      <c r="AY37" s="9" t="s">
        <v>34</v>
      </c>
      <c r="AZ37" s="2">
        <f>'[1]REKAP KEPATUHAN-RUMUS-1'!BA873</f>
        <v>0</v>
      </c>
      <c r="BA37" s="2">
        <f>'[1]REKAP KEPATUHAN-RUMUS-1'!BB873</f>
        <v>0</v>
      </c>
      <c r="BB37" s="2">
        <f t="shared" si="44"/>
        <v>0</v>
      </c>
      <c r="BC37" s="13">
        <f t="shared" si="45"/>
        <v>0</v>
      </c>
      <c r="BD37" s="14" t="str">
        <f t="shared" si="46"/>
        <v>POOR</v>
      </c>
      <c r="BF37" s="1">
        <v>11</v>
      </c>
      <c r="BG37" s="9" t="s">
        <v>34</v>
      </c>
      <c r="BH37" s="2">
        <f>'[1]REKAP KEPATUHAN-RUMUS-1'!BA879</f>
        <v>0</v>
      </c>
      <c r="BI37" s="2">
        <f>'[1]REKAP KEPATUHAN-RUMUS-1'!BB879</f>
        <v>0</v>
      </c>
      <c r="BJ37" s="2">
        <f t="shared" si="47"/>
        <v>0</v>
      </c>
      <c r="BK37" s="13">
        <f t="shared" si="48"/>
        <v>0</v>
      </c>
      <c r="BL37" s="14" t="str">
        <f t="shared" si="49"/>
        <v>POOR</v>
      </c>
      <c r="BN37" s="1">
        <v>11</v>
      </c>
      <c r="BO37" s="9" t="s">
        <v>34</v>
      </c>
      <c r="BP37" s="2">
        <f>'[1]REKAP KEPATUHAN-RUMUS-1'!BA885</f>
        <v>3100000</v>
      </c>
      <c r="BQ37" s="2">
        <f>'[1]REKAP KEPATUHAN-RUMUS-1'!BB885</f>
        <v>3100000</v>
      </c>
      <c r="BR37" s="2">
        <f t="shared" si="50"/>
        <v>0</v>
      </c>
      <c r="BS37" s="13">
        <f t="shared" si="51"/>
        <v>1</v>
      </c>
      <c r="BT37" s="14" t="str">
        <f t="shared" si="52"/>
        <v>EXCELLENT</v>
      </c>
      <c r="BV37" s="1">
        <v>11</v>
      </c>
      <c r="BW37" s="9" t="s">
        <v>34</v>
      </c>
      <c r="BX37" s="2" t="e">
        <f>D37+L37+[2]Sheet1!#REF!+AZ37+BH37+BP37+AB37+AJ37+AR37</f>
        <v>#REF!</v>
      </c>
      <c r="BY37" s="2" t="e">
        <f>E37+M37+[2]Sheet1!#REF!+BA37+BI37+BQ37+AC37+AK37+AS37</f>
        <v>#REF!</v>
      </c>
      <c r="BZ37" s="2" t="e">
        <f t="shared" si="53"/>
        <v>#REF!</v>
      </c>
      <c r="CA37" s="13">
        <f t="shared" si="54"/>
        <v>0</v>
      </c>
      <c r="CB37" s="14" t="str">
        <f t="shared" si="55"/>
        <v>POOR</v>
      </c>
    </row>
    <row r="38" spans="1:83" ht="14.25" customHeight="1">
      <c r="B38" s="1">
        <v>12</v>
      </c>
      <c r="C38" s="9" t="s">
        <v>35</v>
      </c>
      <c r="D38" s="2">
        <f>'[1]REKAP KEPATUHAN-RUMUS-1'!D989</f>
        <v>0</v>
      </c>
      <c r="E38" s="2">
        <f>'[1]REKAP KEPATUHAN-RUMUS-1'!E989</f>
        <v>0</v>
      </c>
      <c r="F38" s="2">
        <f>D38-E38</f>
        <v>0</v>
      </c>
      <c r="G38" s="13">
        <f>IFERROR(E38/D38,0)</f>
        <v>0</v>
      </c>
      <c r="H38" s="14" t="str">
        <f>IF(G38&lt;=59%,"POOR",IF(G38&lt;=84%,"AVERAGE",IF(G38&lt;=99%,"GOOD","EXCELLENT")))</f>
        <v>POOR</v>
      </c>
      <c r="J38" s="1">
        <v>12</v>
      </c>
      <c r="K38" s="9" t="s">
        <v>35</v>
      </c>
      <c r="L38" s="2">
        <f>'[1]REKAP KEPATUHAN-RUMUS-1'!L989</f>
        <v>0</v>
      </c>
      <c r="M38" s="2">
        <f>'[1]REKAP KEPATUHAN-RUMUS-1'!M989</f>
        <v>0</v>
      </c>
      <c r="N38" s="2">
        <f t="shared" si="32"/>
        <v>0</v>
      </c>
      <c r="O38" s="13">
        <f t="shared" si="33"/>
        <v>0</v>
      </c>
      <c r="P38" s="14" t="str">
        <f t="shared" si="34"/>
        <v>POOR</v>
      </c>
      <c r="Z38" s="1">
        <v>12</v>
      </c>
      <c r="AA38" s="9" t="s">
        <v>35</v>
      </c>
      <c r="AB38" s="2">
        <f>'[1]REKAP KEPATUHAN-RUMUS-1'!AB989</f>
        <v>0</v>
      </c>
      <c r="AC38" s="2">
        <f>'[1]REKAP KEPATUHAN-RUMUS-1'!AC989</f>
        <v>0</v>
      </c>
      <c r="AD38" s="2">
        <f t="shared" si="35"/>
        <v>0</v>
      </c>
      <c r="AE38" s="13">
        <f t="shared" si="36"/>
        <v>0</v>
      </c>
      <c r="AF38" s="14" t="str">
        <f t="shared" si="37"/>
        <v>POOR</v>
      </c>
      <c r="AH38" s="1">
        <v>12</v>
      </c>
      <c r="AI38" s="9" t="s">
        <v>35</v>
      </c>
      <c r="AJ38" s="2">
        <f>'[1]REKAP KEPATUHAN-RUMUS-1'!AJ989</f>
        <v>0</v>
      </c>
      <c r="AK38" s="2">
        <f>'[1]REKAP KEPATUHAN-RUMUS-1'!AK989</f>
        <v>0</v>
      </c>
      <c r="AL38" s="2">
        <f t="shared" si="38"/>
        <v>0</v>
      </c>
      <c r="AM38" s="13">
        <f t="shared" si="39"/>
        <v>0</v>
      </c>
      <c r="AN38" s="14" t="str">
        <f t="shared" si="40"/>
        <v>POOR</v>
      </c>
      <c r="AP38" s="1">
        <v>12</v>
      </c>
      <c r="AQ38" s="9" t="s">
        <v>35</v>
      </c>
      <c r="AR38" s="2">
        <f>'[1]REKAP KEPATUHAN-RUMUS-1'!AR989</f>
        <v>0</v>
      </c>
      <c r="AS38" s="2">
        <f>'[1]REKAP KEPATUHAN-RUMUS-1'!AS989</f>
        <v>0</v>
      </c>
      <c r="AT38" s="2">
        <f t="shared" si="41"/>
        <v>0</v>
      </c>
      <c r="AU38" s="13">
        <f t="shared" si="42"/>
        <v>0</v>
      </c>
      <c r="AV38" s="14" t="str">
        <f t="shared" si="43"/>
        <v>POOR</v>
      </c>
      <c r="AX38" s="1">
        <v>12</v>
      </c>
      <c r="AY38" s="9" t="s">
        <v>35</v>
      </c>
      <c r="AZ38" s="2">
        <f>'[1]REKAP KEPATUHAN-RUMUS-1'!BA959</f>
        <v>0</v>
      </c>
      <c r="BA38" s="2">
        <f>'[1]REKAP KEPATUHAN-RUMUS-1'!BB959</f>
        <v>0</v>
      </c>
      <c r="BB38" s="2">
        <f t="shared" si="44"/>
        <v>0</v>
      </c>
      <c r="BC38" s="13">
        <f t="shared" si="45"/>
        <v>0</v>
      </c>
      <c r="BD38" s="14" t="str">
        <f t="shared" si="46"/>
        <v>POOR</v>
      </c>
      <c r="BF38" s="1">
        <v>12</v>
      </c>
      <c r="BG38" s="9" t="s">
        <v>35</v>
      </c>
      <c r="BH38" s="2">
        <f>'[1]REKAP KEPATUHAN-RUMUS-1'!BA965</f>
        <v>0</v>
      </c>
      <c r="BI38" s="2">
        <f>'[1]REKAP KEPATUHAN-RUMUS-1'!BB965</f>
        <v>0</v>
      </c>
      <c r="BJ38" s="2">
        <f t="shared" si="47"/>
        <v>0</v>
      </c>
      <c r="BK38" s="13">
        <f t="shared" si="48"/>
        <v>0</v>
      </c>
      <c r="BL38" s="14" t="str">
        <f t="shared" si="49"/>
        <v>POOR</v>
      </c>
      <c r="BN38" s="1">
        <v>12</v>
      </c>
      <c r="BO38" s="9" t="s">
        <v>35</v>
      </c>
      <c r="BP38" s="2">
        <f>'[1]REKAP KEPATUHAN-RUMUS-1'!BA971</f>
        <v>0</v>
      </c>
      <c r="BQ38" s="2">
        <f>'[1]REKAP KEPATUHAN-RUMUS-1'!BB971</f>
        <v>0</v>
      </c>
      <c r="BR38" s="2">
        <f t="shared" si="50"/>
        <v>0</v>
      </c>
      <c r="BS38" s="13">
        <f t="shared" si="51"/>
        <v>0</v>
      </c>
      <c r="BT38" s="14" t="str">
        <f t="shared" si="52"/>
        <v>POOR</v>
      </c>
      <c r="BV38" s="1">
        <v>12</v>
      </c>
      <c r="BW38" s="9" t="s">
        <v>35</v>
      </c>
      <c r="BX38" s="2" t="e">
        <f>D38+L38+[2]Sheet1!#REF!+AZ38+BH38+BP38+AB38+AJ38+AR38</f>
        <v>#REF!</v>
      </c>
      <c r="BY38" s="2" t="e">
        <f>E38+M38+[2]Sheet1!#REF!+BA38+BI38+BQ38+AC38+AK38+AS38</f>
        <v>#REF!</v>
      </c>
      <c r="BZ38" s="2" t="e">
        <f t="shared" si="53"/>
        <v>#REF!</v>
      </c>
      <c r="CA38" s="13">
        <f t="shared" si="54"/>
        <v>0</v>
      </c>
      <c r="CB38" s="14" t="str">
        <f t="shared" si="55"/>
        <v>POOR</v>
      </c>
    </row>
    <row r="39" spans="1:83" ht="14.25" customHeight="1">
      <c r="B39" s="1">
        <v>13</v>
      </c>
      <c r="C39" s="9" t="s">
        <v>36</v>
      </c>
      <c r="D39" s="2">
        <f>'[1]REKAP KEPATUHAN-RUMUS-1'!D1075</f>
        <v>0</v>
      </c>
      <c r="E39" s="2">
        <f>'[1]REKAP KEPATUHAN-RUMUS-1'!E1075</f>
        <v>0</v>
      </c>
      <c r="F39" s="2">
        <f>D39-E39</f>
        <v>0</v>
      </c>
      <c r="G39" s="13">
        <f>IFERROR(E39/D39,0)</f>
        <v>0</v>
      </c>
      <c r="H39" s="14" t="str">
        <f>IF(G39&lt;=59%,"POOR",IF(G39&lt;=84%,"AVERAGE",IF(G39&lt;=99%,"GOOD","EXCELLENT")))</f>
        <v>POOR</v>
      </c>
      <c r="J39" s="1">
        <v>13</v>
      </c>
      <c r="K39" s="9" t="s">
        <v>36</v>
      </c>
      <c r="L39" s="2">
        <f>'[1]REKAP KEPATUHAN-RUMUS-1'!L1075</f>
        <v>0</v>
      </c>
      <c r="M39" s="2">
        <f>'[1]REKAP KEPATUHAN-RUMUS-1'!M1075</f>
        <v>0</v>
      </c>
      <c r="N39" s="2">
        <f t="shared" si="32"/>
        <v>0</v>
      </c>
      <c r="O39" s="13">
        <f t="shared" si="33"/>
        <v>0</v>
      </c>
      <c r="P39" s="14" t="str">
        <f t="shared" si="34"/>
        <v>POOR</v>
      </c>
      <c r="Z39" s="1">
        <v>13</v>
      </c>
      <c r="AA39" s="9" t="s">
        <v>36</v>
      </c>
      <c r="AB39" s="2">
        <f>'[1]REKAP KEPATUHAN-RUMUS-1'!AB1075</f>
        <v>0</v>
      </c>
      <c r="AC39" s="2">
        <f>'[1]REKAP KEPATUHAN-RUMUS-1'!AC1075</f>
        <v>0</v>
      </c>
      <c r="AD39" s="2">
        <f t="shared" si="35"/>
        <v>0</v>
      </c>
      <c r="AE39" s="13">
        <f t="shared" si="36"/>
        <v>0</v>
      </c>
      <c r="AF39" s="14" t="str">
        <f t="shared" si="37"/>
        <v>POOR</v>
      </c>
      <c r="AH39" s="1">
        <v>13</v>
      </c>
      <c r="AI39" s="9" t="s">
        <v>36</v>
      </c>
      <c r="AJ39" s="2">
        <f>'[1]REKAP KEPATUHAN-RUMUS-1'!AJ1075</f>
        <v>0</v>
      </c>
      <c r="AK39" s="2">
        <f>'[1]REKAP KEPATUHAN-RUMUS-1'!AK1075</f>
        <v>0</v>
      </c>
      <c r="AL39" s="2">
        <f t="shared" si="38"/>
        <v>0</v>
      </c>
      <c r="AM39" s="13">
        <f t="shared" si="39"/>
        <v>0</v>
      </c>
      <c r="AN39" s="14" t="str">
        <f t="shared" si="40"/>
        <v>POOR</v>
      </c>
      <c r="AP39" s="1">
        <v>13</v>
      </c>
      <c r="AQ39" s="9" t="s">
        <v>36</v>
      </c>
      <c r="AR39" s="2">
        <f>'[1]REKAP KEPATUHAN-RUMUS-1'!AR1075</f>
        <v>0</v>
      </c>
      <c r="AS39" s="2">
        <f>'[1]REKAP KEPATUHAN-RUMUS-1'!AS1075</f>
        <v>0</v>
      </c>
      <c r="AT39" s="2">
        <f t="shared" si="41"/>
        <v>0</v>
      </c>
      <c r="AU39" s="13">
        <f t="shared" si="42"/>
        <v>0</v>
      </c>
      <c r="AV39" s="14" t="str">
        <f t="shared" si="43"/>
        <v>POOR</v>
      </c>
      <c r="AX39" s="1">
        <v>13</v>
      </c>
      <c r="AY39" s="9" t="s">
        <v>36</v>
      </c>
      <c r="AZ39" s="2">
        <f>'[1]REKAP KEPATUHAN-RUMUS-1'!BA1045</f>
        <v>0</v>
      </c>
      <c r="BA39" s="2">
        <f>'[1]REKAP KEPATUHAN-RUMUS-1'!BB1045</f>
        <v>0</v>
      </c>
      <c r="BB39" s="2">
        <f t="shared" si="44"/>
        <v>0</v>
      </c>
      <c r="BC39" s="13">
        <f t="shared" si="45"/>
        <v>0</v>
      </c>
      <c r="BD39" s="14" t="str">
        <f t="shared" si="46"/>
        <v>POOR</v>
      </c>
      <c r="BF39" s="1">
        <v>13</v>
      </c>
      <c r="BG39" s="9" t="s">
        <v>36</v>
      </c>
      <c r="BH39" s="2">
        <f>'[1]REKAP KEPATUHAN-RUMUS-1'!BA1051</f>
        <v>0</v>
      </c>
      <c r="BI39" s="2">
        <f>'[1]REKAP KEPATUHAN-RUMUS-1'!BB1051</f>
        <v>0</v>
      </c>
      <c r="BJ39" s="2">
        <f t="shared" si="47"/>
        <v>0</v>
      </c>
      <c r="BK39" s="13">
        <f t="shared" si="48"/>
        <v>0</v>
      </c>
      <c r="BL39" s="14" t="str">
        <f t="shared" si="49"/>
        <v>POOR</v>
      </c>
      <c r="BN39" s="1">
        <v>13</v>
      </c>
      <c r="BO39" s="9" t="s">
        <v>36</v>
      </c>
      <c r="BP39" s="2">
        <f>'[1]REKAP KEPATUHAN-RUMUS-1'!BA1057</f>
        <v>0</v>
      </c>
      <c r="BQ39" s="2">
        <f>'[1]REKAP KEPATUHAN-RUMUS-1'!BB1057</f>
        <v>0</v>
      </c>
      <c r="BR39" s="2">
        <f t="shared" si="50"/>
        <v>0</v>
      </c>
      <c r="BS39" s="13">
        <f t="shared" si="51"/>
        <v>0</v>
      </c>
      <c r="BT39" s="14" t="str">
        <f t="shared" si="52"/>
        <v>POOR</v>
      </c>
      <c r="BV39" s="1">
        <v>13</v>
      </c>
      <c r="BW39" s="9" t="s">
        <v>36</v>
      </c>
      <c r="BX39" s="2" t="e">
        <f>D39+L39+[2]Sheet1!#REF!+AZ39+BH39+BP39+AB39+AJ39+AR39</f>
        <v>#REF!</v>
      </c>
      <c r="BY39" s="2" t="e">
        <f>E39+M39+[2]Sheet1!#REF!+BA39+BI39+BQ39+AC39+AK39+AS39</f>
        <v>#REF!</v>
      </c>
      <c r="BZ39" s="2" t="e">
        <f t="shared" si="53"/>
        <v>#REF!</v>
      </c>
      <c r="CA39" s="13">
        <f t="shared" si="54"/>
        <v>0</v>
      </c>
      <c r="CB39" s="14" t="str">
        <f t="shared" si="55"/>
        <v>POOR</v>
      </c>
    </row>
    <row r="40" spans="1:83" ht="14.25" customHeight="1">
      <c r="B40" s="15"/>
      <c r="C40" s="16" t="s">
        <v>37</v>
      </c>
      <c r="D40" s="17">
        <f>IF($D$3="",0,SUM(D27:D39))</f>
        <v>960438700</v>
      </c>
      <c r="E40" s="17">
        <f>IF($D$3="",0,SUM(E27:E39))</f>
        <v>930040400</v>
      </c>
      <c r="F40" s="17">
        <f>IF(D$3="",0,D40-E40)</f>
        <v>30398300</v>
      </c>
      <c r="G40" s="18">
        <f>IFERROR(E40/D40,0)</f>
        <v>0.96834956775481873</v>
      </c>
      <c r="H40" s="14" t="str">
        <f>IF(G40&lt;=59%,"POOR",IF(G40&lt;=84%,"AVERAGE",IF(G40&lt;=99%,"GOOD","EXCELLENT")))</f>
        <v>GOOD</v>
      </c>
      <c r="J40" s="15"/>
      <c r="K40" s="16" t="s">
        <v>37</v>
      </c>
      <c r="L40" s="17">
        <f t="shared" ref="L40:M40" si="56">IF($L$3="",0,SUM(L27:L39))</f>
        <v>1286413500</v>
      </c>
      <c r="M40" s="17">
        <f t="shared" si="56"/>
        <v>1233905502</v>
      </c>
      <c r="N40" s="17">
        <f>IF(L$3="",0,L40-M40)</f>
        <v>52507998</v>
      </c>
      <c r="O40" s="18">
        <f t="shared" si="33"/>
        <v>0.95918264383885898</v>
      </c>
      <c r="P40" s="14" t="str">
        <f t="shared" si="34"/>
        <v>GOOD</v>
      </c>
      <c r="Z40" s="15"/>
      <c r="AA40" s="16" t="s">
        <v>37</v>
      </c>
      <c r="AB40" s="17">
        <f t="shared" ref="AB40:AC40" si="57">IF($AB$3="",0,SUM(AB27:AB39))</f>
        <v>1892275500</v>
      </c>
      <c r="AC40" s="17">
        <f t="shared" si="57"/>
        <v>1569970804</v>
      </c>
      <c r="AD40" s="17">
        <f>IF(AB$3="",0,AB40-AC40)</f>
        <v>322304696</v>
      </c>
      <c r="AE40" s="18">
        <f t="shared" si="36"/>
        <v>0.82967348253465212</v>
      </c>
      <c r="AF40" s="14" t="str">
        <f t="shared" si="37"/>
        <v>AVERAGE</v>
      </c>
      <c r="AH40" s="15"/>
      <c r="AI40" s="16" t="s">
        <v>37</v>
      </c>
      <c r="AJ40" s="17">
        <f t="shared" ref="AJ40:AK40" si="58">IF($AB$3="",0,SUM(AJ27:AJ39))</f>
        <v>0</v>
      </c>
      <c r="AK40" s="17">
        <f t="shared" si="58"/>
        <v>0</v>
      </c>
      <c r="AL40" s="17">
        <f>IF(AJ$3="",0,AJ40-AK40)</f>
        <v>0</v>
      </c>
      <c r="AM40" s="18">
        <f t="shared" si="39"/>
        <v>0</v>
      </c>
      <c r="AN40" s="14" t="str">
        <f t="shared" si="40"/>
        <v>POOR</v>
      </c>
      <c r="AP40" s="15"/>
      <c r="AQ40" s="16" t="s">
        <v>37</v>
      </c>
      <c r="AR40" s="17">
        <f t="shared" ref="AR40:AS40" si="59">IF($AB$3="",0,SUM(AR27:AR39))</f>
        <v>0</v>
      </c>
      <c r="AS40" s="17">
        <f t="shared" si="59"/>
        <v>0</v>
      </c>
      <c r="AT40" s="17">
        <f>IF(AR$3="",0,AR40-AS40)</f>
        <v>0</v>
      </c>
      <c r="AU40" s="18">
        <f t="shared" si="42"/>
        <v>0</v>
      </c>
      <c r="AV40" s="14" t="str">
        <f t="shared" si="43"/>
        <v>POOR</v>
      </c>
      <c r="AX40" s="15"/>
      <c r="AY40" s="16" t="s">
        <v>37</v>
      </c>
      <c r="AZ40" s="17">
        <f t="shared" ref="AZ40:BA40" si="60">IF($AZ$3="",0,SUM(AZ27:AZ39))</f>
        <v>200000</v>
      </c>
      <c r="BA40" s="17">
        <f t="shared" si="60"/>
        <v>1850000</v>
      </c>
      <c r="BB40" s="17">
        <f>IF(AZ$3="",0,AZ40-BA40)</f>
        <v>-1650000</v>
      </c>
      <c r="BC40" s="18">
        <f t="shared" si="45"/>
        <v>9.25</v>
      </c>
      <c r="BD40" s="14" t="str">
        <f t="shared" si="46"/>
        <v>EXCELLENT</v>
      </c>
      <c r="BF40" s="15"/>
      <c r="BG40" s="16" t="s">
        <v>37</v>
      </c>
      <c r="BH40" s="17">
        <f t="shared" ref="BH40:BI40" si="61">IF($BH$3="",0,SUM(BH27:BH39))</f>
        <v>15276000</v>
      </c>
      <c r="BI40" s="17">
        <f t="shared" si="61"/>
        <v>11117000</v>
      </c>
      <c r="BJ40" s="17">
        <f>IF(BH$3="",0,BH40-BI40)</f>
        <v>4159000</v>
      </c>
      <c r="BK40" s="18">
        <f t="shared" si="48"/>
        <v>0.7277428646242472</v>
      </c>
      <c r="BL40" s="14" t="str">
        <f t="shared" si="49"/>
        <v>AVERAGE</v>
      </c>
      <c r="BN40" s="15"/>
      <c r="BO40" s="16" t="s">
        <v>37</v>
      </c>
      <c r="BP40" s="17">
        <f t="shared" ref="BP40:BQ40" si="62">IF($BP$3="",0,SUM(BP27:BP39))</f>
        <v>92348000</v>
      </c>
      <c r="BQ40" s="17">
        <f t="shared" si="62"/>
        <v>82081501</v>
      </c>
      <c r="BR40" s="17">
        <f>IF(BP$3="",0,BP40-BQ40)</f>
        <v>10266499</v>
      </c>
      <c r="BS40" s="18">
        <f t="shared" si="51"/>
        <v>0.88882813921254389</v>
      </c>
      <c r="BT40" s="14" t="str">
        <f t="shared" si="52"/>
        <v>GOOD</v>
      </c>
      <c r="BV40" s="15"/>
      <c r="BW40" s="16" t="s">
        <v>37</v>
      </c>
      <c r="BX40" s="17" t="e">
        <f t="shared" ref="BX40:BY40" si="63">SUM(BX27:BX39)</f>
        <v>#REF!</v>
      </c>
      <c r="BY40" s="17" t="e">
        <f t="shared" si="63"/>
        <v>#REF!</v>
      </c>
      <c r="BZ40" s="17" t="e">
        <f t="shared" si="53"/>
        <v>#REF!</v>
      </c>
      <c r="CA40" s="18">
        <f t="shared" si="54"/>
        <v>0</v>
      </c>
      <c r="CB40" s="14" t="str">
        <f t="shared" si="55"/>
        <v>POOR</v>
      </c>
    </row>
    <row r="41" spans="1:83" ht="14.25" customHeight="1">
      <c r="B41" s="1"/>
      <c r="D41" s="2"/>
      <c r="E41" s="2"/>
      <c r="F41" s="2">
        <f>F40-'[1]REKAP KEPATUHAN-RUMUS-1'!F1248</f>
        <v>0</v>
      </c>
      <c r="J41" s="1"/>
      <c r="L41" s="2"/>
      <c r="M41" s="2"/>
      <c r="N41" s="2">
        <f>N40-'[1]REKAP KEPATUHAN-RUMUS-1'!N1248</f>
        <v>0</v>
      </c>
      <c r="R41" s="1"/>
      <c r="T41" s="2"/>
      <c r="U41" s="2"/>
      <c r="V41" s="2" t="e">
        <f>[2]Sheet1!#REF!-'[1]REKAP KEPATUHAN-RUMUS-1'!V1248</f>
        <v>#REF!</v>
      </c>
      <c r="Z41" s="1"/>
      <c r="AB41" s="2"/>
      <c r="AC41" s="2"/>
      <c r="AD41" s="2">
        <f>AD40-'[1]REKAP KEPATUHAN-RUMUS-1'!AD1248</f>
        <v>-264330500</v>
      </c>
      <c r="AH41" s="1"/>
      <c r="AJ41" s="2"/>
      <c r="AK41" s="2"/>
      <c r="AL41" s="2">
        <f>AL40-'[1]REKAP KEPATUHAN-RUMUS-1'!AL1248</f>
        <v>0</v>
      </c>
      <c r="AP41" s="1"/>
      <c r="AR41" s="2"/>
      <c r="AS41" s="2"/>
      <c r="AT41" s="2">
        <f>AT40-'[1]REKAP KEPATUHAN-RUMUS-1'!AT1248</f>
        <v>0</v>
      </c>
      <c r="AX41" s="1"/>
      <c r="AZ41" s="2"/>
      <c r="BA41" s="2"/>
      <c r="BB41" s="2">
        <f>BB40-'[1]REKAP KEPATUHAN-RUMUS-1'!BB1248</f>
        <v>-1650000</v>
      </c>
      <c r="BF41" s="1"/>
      <c r="BH41" s="2"/>
      <c r="BI41" s="2"/>
      <c r="BJ41" s="2">
        <f>BJ40-'[1]REKAP KEPATUHAN-RUMUS-1'!BJ1248</f>
        <v>4159000</v>
      </c>
      <c r="BN41" s="1"/>
      <c r="BP41" s="2"/>
      <c r="BQ41" s="2"/>
      <c r="BR41" s="2">
        <f>BR40-'[1]REKAP KEPATUHAN-RUMUS-1'!BR1248</f>
        <v>10266499</v>
      </c>
      <c r="BV41" s="1"/>
      <c r="BX41" s="2"/>
      <c r="BY41" s="2"/>
      <c r="BZ41" s="2"/>
    </row>
    <row r="42" spans="1:83" ht="14.25" customHeight="1">
      <c r="B42" s="1"/>
      <c r="D42" s="2"/>
      <c r="E42" s="2"/>
      <c r="F42" s="2"/>
      <c r="J42" s="1"/>
      <c r="L42" s="2"/>
      <c r="M42" s="2"/>
      <c r="N42" s="2"/>
      <c r="R42" s="1"/>
      <c r="T42" s="2"/>
      <c r="U42" s="2"/>
      <c r="V42" s="2"/>
      <c r="Z42" s="1"/>
      <c r="AB42" s="2"/>
      <c r="AC42" s="2"/>
      <c r="AD42" s="2"/>
      <c r="AH42" s="1"/>
      <c r="AJ42" s="2"/>
      <c r="AK42" s="2"/>
      <c r="AL42" s="2"/>
      <c r="AP42" s="1"/>
      <c r="AR42" s="2"/>
      <c r="AS42" s="2"/>
      <c r="AT42" s="2"/>
      <c r="AX42" s="1"/>
      <c r="AZ42" s="2"/>
      <c r="BA42" s="2"/>
      <c r="BB42" s="2"/>
      <c r="BF42" s="1"/>
      <c r="BH42" s="2"/>
      <c r="BI42" s="2"/>
      <c r="BJ42" s="2"/>
      <c r="BN42" s="1"/>
      <c r="BP42" s="2"/>
      <c r="BQ42" s="2"/>
      <c r="BR42" s="2"/>
      <c r="BV42" s="1"/>
      <c r="BX42" s="2"/>
      <c r="BY42" s="2"/>
      <c r="BZ42" s="2"/>
    </row>
    <row r="43" spans="1:83" ht="14.25" customHeight="1">
      <c r="A43" s="21"/>
      <c r="B43" s="22"/>
      <c r="C43" s="21" t="s">
        <v>40</v>
      </c>
      <c r="D43" s="23"/>
      <c r="E43" s="23"/>
      <c r="F43" s="23"/>
      <c r="G43" s="21"/>
      <c r="H43" s="21"/>
      <c r="I43" s="21"/>
      <c r="J43" s="22"/>
      <c r="K43" s="21" t="s">
        <v>40</v>
      </c>
      <c r="L43" s="23"/>
      <c r="M43" s="23"/>
      <c r="N43" s="23"/>
      <c r="O43" s="21"/>
      <c r="P43" s="21"/>
      <c r="Q43" s="21"/>
      <c r="R43" s="22"/>
      <c r="S43" s="21" t="s">
        <v>40</v>
      </c>
      <c r="T43" s="23"/>
      <c r="U43" s="23"/>
      <c r="V43" s="23"/>
      <c r="W43" s="21"/>
      <c r="X43" s="21"/>
      <c r="Y43" s="21"/>
      <c r="Z43" s="22"/>
      <c r="AA43" s="21" t="s">
        <v>40</v>
      </c>
      <c r="AB43" s="23"/>
      <c r="AC43" s="23"/>
      <c r="AD43" s="23"/>
      <c r="AE43" s="21"/>
      <c r="AF43" s="21"/>
      <c r="AG43" s="21"/>
      <c r="AH43" s="22"/>
      <c r="AI43" s="21" t="s">
        <v>40</v>
      </c>
      <c r="AJ43" s="23"/>
      <c r="AK43" s="23"/>
      <c r="AL43" s="23"/>
      <c r="AM43" s="21"/>
      <c r="AN43" s="21"/>
      <c r="AO43" s="21"/>
      <c r="AP43" s="22"/>
      <c r="AQ43" s="21" t="s">
        <v>40</v>
      </c>
      <c r="AR43" s="23"/>
      <c r="AS43" s="23"/>
      <c r="AT43" s="23"/>
      <c r="AU43" s="21"/>
      <c r="AV43" s="21"/>
      <c r="AW43" s="21"/>
      <c r="AX43" s="22"/>
      <c r="AY43" s="21" t="s">
        <v>40</v>
      </c>
      <c r="AZ43" s="23"/>
      <c r="BA43" s="23"/>
      <c r="BB43" s="23"/>
      <c r="BC43" s="21"/>
      <c r="BD43" s="21"/>
      <c r="BE43" s="21"/>
      <c r="BF43" s="22"/>
      <c r="BG43" s="21" t="s">
        <v>40</v>
      </c>
      <c r="BH43" s="23"/>
      <c r="BI43" s="23"/>
      <c r="BJ43" s="23"/>
      <c r="BK43" s="21"/>
      <c r="BL43" s="21"/>
      <c r="BM43" s="21"/>
      <c r="BN43" s="22"/>
      <c r="BO43" s="21" t="s">
        <v>40</v>
      </c>
      <c r="BP43" s="23"/>
      <c r="BQ43" s="23"/>
      <c r="BR43" s="23"/>
      <c r="BS43" s="21"/>
      <c r="BT43" s="21"/>
      <c r="BU43" s="21"/>
      <c r="BV43" s="22"/>
      <c r="BW43" s="21" t="s">
        <v>40</v>
      </c>
      <c r="BX43" s="23"/>
      <c r="BY43" s="23"/>
      <c r="BZ43" s="23"/>
      <c r="CA43" s="21"/>
      <c r="CB43" s="21"/>
      <c r="CC43" s="21"/>
      <c r="CD43" s="21"/>
      <c r="CE43" s="21"/>
    </row>
    <row r="44" spans="1:83" ht="14.25" customHeight="1">
      <c r="B44" s="29" t="s">
        <v>7</v>
      </c>
      <c r="C44" s="12" t="s">
        <v>8</v>
      </c>
      <c r="D44" s="31" t="s">
        <v>9</v>
      </c>
      <c r="E44" s="31" t="s">
        <v>10</v>
      </c>
      <c r="F44" s="31" t="s">
        <v>11</v>
      </c>
      <c r="G44" s="29" t="s">
        <v>12</v>
      </c>
      <c r="H44" s="29" t="s">
        <v>13</v>
      </c>
      <c r="J44" s="29" t="s">
        <v>7</v>
      </c>
      <c r="K44" s="12" t="s">
        <v>8</v>
      </c>
      <c r="L44" s="31" t="s">
        <v>9</v>
      </c>
      <c r="M44" s="31" t="s">
        <v>10</v>
      </c>
      <c r="N44" s="31" t="s">
        <v>11</v>
      </c>
      <c r="O44" s="29" t="s">
        <v>12</v>
      </c>
      <c r="P44" s="29" t="s">
        <v>13</v>
      </c>
      <c r="Z44" s="29" t="s">
        <v>7</v>
      </c>
      <c r="AA44" s="12" t="s">
        <v>8</v>
      </c>
      <c r="AB44" s="31" t="s">
        <v>9</v>
      </c>
      <c r="AC44" s="31" t="s">
        <v>10</v>
      </c>
      <c r="AD44" s="31" t="s">
        <v>11</v>
      </c>
      <c r="AE44" s="29" t="s">
        <v>12</v>
      </c>
      <c r="AF44" s="29" t="s">
        <v>13</v>
      </c>
      <c r="AH44" s="29" t="s">
        <v>7</v>
      </c>
      <c r="AI44" s="12" t="s">
        <v>8</v>
      </c>
      <c r="AJ44" s="31" t="s">
        <v>9</v>
      </c>
      <c r="AK44" s="31" t="s">
        <v>10</v>
      </c>
      <c r="AL44" s="31" t="s">
        <v>11</v>
      </c>
      <c r="AM44" s="29" t="s">
        <v>12</v>
      </c>
      <c r="AN44" s="29" t="s">
        <v>13</v>
      </c>
      <c r="AP44" s="29" t="s">
        <v>7</v>
      </c>
      <c r="AQ44" s="12" t="s">
        <v>8</v>
      </c>
      <c r="AR44" s="31" t="s">
        <v>9</v>
      </c>
      <c r="AS44" s="31" t="s">
        <v>10</v>
      </c>
      <c r="AT44" s="31" t="s">
        <v>11</v>
      </c>
      <c r="AU44" s="29" t="s">
        <v>12</v>
      </c>
      <c r="AV44" s="29" t="s">
        <v>13</v>
      </c>
      <c r="AX44" s="29" t="s">
        <v>7</v>
      </c>
      <c r="AY44" s="12" t="s">
        <v>8</v>
      </c>
      <c r="AZ44" s="31" t="s">
        <v>9</v>
      </c>
      <c r="BA44" s="31" t="s">
        <v>10</v>
      </c>
      <c r="BB44" s="31" t="s">
        <v>11</v>
      </c>
      <c r="BC44" s="29" t="s">
        <v>12</v>
      </c>
      <c r="BD44" s="29" t="s">
        <v>13</v>
      </c>
      <c r="BF44" s="29" t="s">
        <v>7</v>
      </c>
      <c r="BG44" s="12" t="s">
        <v>8</v>
      </c>
      <c r="BH44" s="31" t="s">
        <v>9</v>
      </c>
      <c r="BI44" s="31" t="s">
        <v>10</v>
      </c>
      <c r="BJ44" s="31" t="s">
        <v>11</v>
      </c>
      <c r="BK44" s="29" t="s">
        <v>12</v>
      </c>
      <c r="BL44" s="29" t="s">
        <v>13</v>
      </c>
      <c r="BN44" s="29" t="s">
        <v>7</v>
      </c>
      <c r="BO44" s="12" t="s">
        <v>8</v>
      </c>
      <c r="BP44" s="31" t="s">
        <v>9</v>
      </c>
      <c r="BQ44" s="31" t="s">
        <v>10</v>
      </c>
      <c r="BR44" s="31" t="s">
        <v>11</v>
      </c>
      <c r="BS44" s="29" t="s">
        <v>12</v>
      </c>
      <c r="BT44" s="29" t="s">
        <v>13</v>
      </c>
      <c r="BV44" s="29" t="s">
        <v>7</v>
      </c>
      <c r="BW44" s="12" t="s">
        <v>8</v>
      </c>
      <c r="BX44" s="31" t="s">
        <v>9</v>
      </c>
      <c r="BY44" s="31" t="s">
        <v>10</v>
      </c>
      <c r="BZ44" s="31" t="s">
        <v>11</v>
      </c>
      <c r="CA44" s="29" t="s">
        <v>12</v>
      </c>
      <c r="CB44" s="29" t="s">
        <v>13</v>
      </c>
    </row>
    <row r="45" spans="1:83" ht="14.25" customHeight="1">
      <c r="B45" s="30"/>
      <c r="C45" s="12" t="str">
        <f>C$7</f>
        <v>2022-2023</v>
      </c>
      <c r="D45" s="30"/>
      <c r="E45" s="30"/>
      <c r="F45" s="30"/>
      <c r="G45" s="30"/>
      <c r="H45" s="30"/>
      <c r="J45" s="30"/>
      <c r="K45" s="12" t="str">
        <f>K$7</f>
        <v>2023-2024</v>
      </c>
      <c r="L45" s="30"/>
      <c r="M45" s="30"/>
      <c r="N45" s="30"/>
      <c r="O45" s="30"/>
      <c r="P45" s="30"/>
      <c r="Z45" s="30"/>
      <c r="AA45" s="12" t="str">
        <f>AA$7</f>
        <v>2025-2026</v>
      </c>
      <c r="AB45" s="30"/>
      <c r="AC45" s="30"/>
      <c r="AD45" s="30"/>
      <c r="AE45" s="30"/>
      <c r="AF45" s="30"/>
      <c r="AH45" s="30"/>
      <c r="AI45" s="12" t="str">
        <f>AI$7</f>
        <v>2026-2027</v>
      </c>
      <c r="AJ45" s="30"/>
      <c r="AK45" s="30"/>
      <c r="AL45" s="30"/>
      <c r="AM45" s="30"/>
      <c r="AN45" s="30"/>
      <c r="AP45" s="30"/>
      <c r="AQ45" s="12" t="str">
        <f>AQ$7</f>
        <v>2027-2028</v>
      </c>
      <c r="AR45" s="30"/>
      <c r="AS45" s="30"/>
      <c r="AT45" s="30"/>
      <c r="AU45" s="30"/>
      <c r="AV45" s="30"/>
      <c r="AX45" s="30"/>
      <c r="AY45" s="12" t="str">
        <f>AY$7</f>
        <v>2019-2020</v>
      </c>
      <c r="AZ45" s="30"/>
      <c r="BA45" s="30"/>
      <c r="BB45" s="30"/>
      <c r="BC45" s="30"/>
      <c r="BD45" s="30"/>
      <c r="BF45" s="30"/>
      <c r="BG45" s="12" t="str">
        <f>BG$7</f>
        <v>2020-2021</v>
      </c>
      <c r="BH45" s="30"/>
      <c r="BI45" s="30"/>
      <c r="BJ45" s="30"/>
      <c r="BK45" s="30"/>
      <c r="BL45" s="30"/>
      <c r="BN45" s="30"/>
      <c r="BO45" s="12" t="str">
        <f>BO$7</f>
        <v>2021-2022</v>
      </c>
      <c r="BP45" s="30"/>
      <c r="BQ45" s="30"/>
      <c r="BR45" s="30"/>
      <c r="BS45" s="30"/>
      <c r="BT45" s="30"/>
      <c r="BV45" s="30"/>
      <c r="BW45" s="12" t="str">
        <f>BW$7</f>
        <v>2019-2025</v>
      </c>
      <c r="BX45" s="30"/>
      <c r="BY45" s="30"/>
      <c r="BZ45" s="30"/>
      <c r="CA45" s="30"/>
      <c r="CB45" s="30"/>
    </row>
    <row r="46" spans="1:83" ht="14.25" customHeight="1">
      <c r="B46" s="1">
        <v>1</v>
      </c>
      <c r="C46" s="9" t="s">
        <v>24</v>
      </c>
      <c r="D46" s="2">
        <f>'[1]REKAP KEPATUHAN-RUMUS-1'!D62</f>
        <v>107000000</v>
      </c>
      <c r="E46" s="2">
        <f>'[1]REKAP KEPATUHAN-RUMUS-1'!E62</f>
        <v>95899500</v>
      </c>
      <c r="F46" s="2">
        <f t="shared" ref="F46:F58" si="64">D46-E46</f>
        <v>11100500</v>
      </c>
      <c r="G46" s="13">
        <f t="shared" ref="G46:G59" si="65">IFERROR(E46/D46,0)</f>
        <v>0.89625700934579444</v>
      </c>
      <c r="H46" s="14" t="str">
        <f t="shared" ref="H46:H59" si="66">IF(G46&lt;=59%,"POOR",IF(G46&lt;=84%,"AVERAGE",IF(G46&lt;=99%,"GOOD","EXCELLENT")))</f>
        <v>GOOD</v>
      </c>
      <c r="J46" s="1">
        <v>1</v>
      </c>
      <c r="K46" s="9" t="s">
        <v>24</v>
      </c>
      <c r="L46" s="2">
        <f>'[1]REKAP KEPATUHAN-RUMUS-1'!L62</f>
        <v>85100000</v>
      </c>
      <c r="M46" s="2">
        <f>'[1]REKAP KEPATUHAN-RUMUS-1'!M62</f>
        <v>67825000</v>
      </c>
      <c r="N46" s="2">
        <f t="shared" ref="N46:N58" si="67">L46-M46</f>
        <v>17275000</v>
      </c>
      <c r="O46" s="13">
        <f t="shared" ref="O46:O59" si="68">IFERROR(M46/L46,0)</f>
        <v>0.79700352526439477</v>
      </c>
      <c r="P46" s="14" t="str">
        <f t="shared" ref="P46:P59" si="69">IF(O46&lt;=59%,"POOR",IF(O46&lt;=84%,"AVERAGE",IF(O46&lt;=99%,"GOOD","EXCELLENT")))</f>
        <v>AVERAGE</v>
      </c>
      <c r="Z46" s="1">
        <v>1</v>
      </c>
      <c r="AA46" s="9" t="s">
        <v>24</v>
      </c>
      <c r="AB46" s="2">
        <f>'[1]REKAP KEPATUHAN-RUMUS-1'!AB62</f>
        <v>191065000</v>
      </c>
      <c r="AC46" s="2">
        <f>'[1]REKAP KEPATUHAN-RUMUS-1'!AC62</f>
        <v>135465000</v>
      </c>
      <c r="AD46" s="2">
        <f t="shared" ref="AD46:AD58" si="70">AB46-AC46</f>
        <v>55600000</v>
      </c>
      <c r="AE46" s="13">
        <f t="shared" ref="AE46:AE59" si="71">IFERROR(AC46/AB46,0)</f>
        <v>0.70899955512521917</v>
      </c>
      <c r="AF46" s="14" t="str">
        <f t="shared" ref="AF46:AF59" si="72">IF(AE46&lt;=59%,"POOR",IF(AE46&lt;=84%,"AVERAGE",IF(AE46&lt;=99%,"GOOD","EXCELLENT")))</f>
        <v>AVERAGE</v>
      </c>
      <c r="AH46" s="1">
        <v>1</v>
      </c>
      <c r="AI46" s="9" t="s">
        <v>24</v>
      </c>
      <c r="AJ46" s="2">
        <f>'[1]REKAP KEPATUHAN-RUMUS-1'!AJ62</f>
        <v>0</v>
      </c>
      <c r="AK46" s="2">
        <f>'[1]REKAP KEPATUHAN-RUMUS-1'!AK62</f>
        <v>0</v>
      </c>
      <c r="AL46" s="2">
        <f t="shared" ref="AL46:AL58" si="73">AJ46-AK46</f>
        <v>0</v>
      </c>
      <c r="AM46" s="13">
        <f t="shared" ref="AM46:AM59" si="74">IFERROR(AK46/AJ46,0)</f>
        <v>0</v>
      </c>
      <c r="AN46" s="14" t="str">
        <f t="shared" ref="AN46:AN59" si="75">IF(AM46&lt;=59%,"POOR",IF(AM46&lt;=84%,"AVERAGE",IF(AM46&lt;=99%,"GOOD","EXCELLENT")))</f>
        <v>POOR</v>
      </c>
      <c r="AP46" s="1">
        <v>1</v>
      </c>
      <c r="AQ46" s="9" t="s">
        <v>24</v>
      </c>
      <c r="AR46" s="2">
        <f>'[1]REKAP KEPATUHAN-RUMUS-1'!AR62</f>
        <v>0</v>
      </c>
      <c r="AS46" s="2">
        <f>'[1]REKAP KEPATUHAN-RUMUS-1'!AS62</f>
        <v>0</v>
      </c>
      <c r="AT46" s="2">
        <f t="shared" ref="AT46:AT58" si="76">AR46-AS46</f>
        <v>0</v>
      </c>
      <c r="AU46" s="13">
        <f t="shared" ref="AU46:AU59" si="77">IFERROR(AS46/AR46,0)</f>
        <v>0</v>
      </c>
      <c r="AV46" s="14" t="str">
        <f t="shared" ref="AV46:AV59" si="78">IF(AU46&lt;=59%,"POOR",IF(AU46&lt;=84%,"AVERAGE",IF(AU46&lt;=99%,"GOOD","EXCELLENT")))</f>
        <v>POOR</v>
      </c>
      <c r="AX46" s="1">
        <v>1</v>
      </c>
      <c r="AY46" s="9" t="s">
        <v>24</v>
      </c>
      <c r="AZ46" s="2">
        <f>'[1]REKAP KEPATUHAN-RUMUS-1'!BA12</f>
        <v>0</v>
      </c>
      <c r="BA46" s="2">
        <f>'[1]REKAP KEPATUHAN-RUMUS-1'!BB12</f>
        <v>0</v>
      </c>
      <c r="BB46" s="2">
        <f t="shared" ref="BB46:BB58" si="79">AZ46-BA46</f>
        <v>0</v>
      </c>
      <c r="BC46" s="13">
        <f t="shared" ref="BC46:BC59" si="80">IFERROR(BA46/AZ46,0)</f>
        <v>0</v>
      </c>
      <c r="BD46" s="14" t="str">
        <f t="shared" ref="BD46:BD59" si="81">IF(BC46&lt;=59%,"POOR",IF(BC46&lt;=84%,"AVERAGE",IF(BC46&lt;=99%,"GOOD","EXCELLENT")))</f>
        <v>POOR</v>
      </c>
      <c r="BF46" s="1">
        <v>1</v>
      </c>
      <c r="BG46" s="9" t="s">
        <v>24</v>
      </c>
      <c r="BH46" s="2">
        <f>'[1]REKAP KEPATUHAN-RUMUS-1'!BA18</f>
        <v>3650000</v>
      </c>
      <c r="BI46" s="2">
        <f>'[1]REKAP KEPATUHAN-RUMUS-1'!BB18</f>
        <v>3850000</v>
      </c>
      <c r="BJ46" s="2">
        <f t="shared" ref="BJ46:BJ58" si="82">BH46-BI46</f>
        <v>-200000</v>
      </c>
      <c r="BK46" s="13">
        <f t="shared" ref="BK46:BK59" si="83">IFERROR(BI46/BH46,0)</f>
        <v>1.0547945205479452</v>
      </c>
      <c r="BL46" s="14" t="str">
        <f t="shared" ref="BL46:BL59" si="84">IF(BK46&lt;=59%,"POOR",IF(BK46&lt;=84%,"AVERAGE",IF(BK46&lt;=99%,"GOOD","EXCELLENT")))</f>
        <v>EXCELLENT</v>
      </c>
      <c r="BN46" s="1">
        <v>1</v>
      </c>
      <c r="BO46" s="9" t="s">
        <v>24</v>
      </c>
      <c r="BP46" s="2">
        <f>'[1]REKAP KEPATUHAN-RUMUS-1'!BA24</f>
        <v>22075000</v>
      </c>
      <c r="BQ46" s="2">
        <f>'[1]REKAP KEPATUHAN-RUMUS-1'!BB24</f>
        <v>19075000</v>
      </c>
      <c r="BR46" s="2">
        <f t="shared" ref="BR46:BR58" si="85">BP46-BQ46</f>
        <v>3000000</v>
      </c>
      <c r="BS46" s="13">
        <f t="shared" ref="BS46:BS59" si="86">IFERROR(BQ46/BP46,0)</f>
        <v>0.86409966024915064</v>
      </c>
      <c r="BT46" s="14" t="str">
        <f t="shared" ref="BT46:BT59" si="87">IF(BS46&lt;=59%,"POOR",IF(BS46&lt;=84%,"AVERAGE",IF(BS46&lt;=99%,"GOOD","EXCELLENT")))</f>
        <v>GOOD</v>
      </c>
      <c r="BV46" s="1">
        <v>1</v>
      </c>
      <c r="BW46" s="9" t="s">
        <v>24</v>
      </c>
      <c r="BX46" s="2">
        <f>D46+L46+[2]Sheet1!F4+AZ46+BH46+BP46+AB46+AJ46+AR46</f>
        <v>408890000</v>
      </c>
      <c r="BY46" s="2">
        <f>E46+M46+[2]Sheet1!G4+BA46+BI46+BQ46+AC46+AK46+AS46</f>
        <v>322114500</v>
      </c>
      <c r="BZ46" s="2">
        <f t="shared" ref="BZ46:BZ59" si="88">BX46-BY46</f>
        <v>86775500</v>
      </c>
      <c r="CA46" s="13">
        <f t="shared" ref="CA46:CA59" si="89">IFERROR(BY46/BX46,0)</f>
        <v>0.78777788647313463</v>
      </c>
      <c r="CB46" s="14" t="str">
        <f t="shared" ref="CB46:CB59" si="90">IF(CA46&lt;=59%,"POOR",IF(CA46&lt;=84%,"AVERAGE",IF(CA46&lt;=99%,"GOOD","EXCELLENT")))</f>
        <v>AVERAGE</v>
      </c>
    </row>
    <row r="47" spans="1:83" ht="14.25" customHeight="1">
      <c r="B47" s="1">
        <v>2</v>
      </c>
      <c r="C47" s="9" t="s">
        <v>25</v>
      </c>
      <c r="D47" s="2">
        <f>'[1]REKAP KEPATUHAN-RUMUS-1'!D148</f>
        <v>57000000</v>
      </c>
      <c r="E47" s="2">
        <f>'[1]REKAP KEPATUHAN-RUMUS-1'!E148</f>
        <v>57000000</v>
      </c>
      <c r="F47" s="2">
        <f t="shared" si="64"/>
        <v>0</v>
      </c>
      <c r="G47" s="13">
        <f t="shared" si="65"/>
        <v>1</v>
      </c>
      <c r="H47" s="14" t="str">
        <f t="shared" si="66"/>
        <v>EXCELLENT</v>
      </c>
      <c r="J47" s="1">
        <v>2</v>
      </c>
      <c r="K47" s="9" t="s">
        <v>25</v>
      </c>
      <c r="L47" s="2">
        <f>'[1]REKAP KEPATUHAN-RUMUS-1'!L148</f>
        <v>83200000</v>
      </c>
      <c r="M47" s="2">
        <f>'[1]REKAP KEPATUHAN-RUMUS-1'!M148</f>
        <v>83200000</v>
      </c>
      <c r="N47" s="2">
        <f t="shared" si="67"/>
        <v>0</v>
      </c>
      <c r="O47" s="13">
        <f t="shared" si="68"/>
        <v>1</v>
      </c>
      <c r="P47" s="14" t="str">
        <f t="shared" si="69"/>
        <v>EXCELLENT</v>
      </c>
      <c r="Z47" s="1">
        <v>2</v>
      </c>
      <c r="AA47" s="9" t="s">
        <v>25</v>
      </c>
      <c r="AB47" s="2">
        <f>'[1]REKAP KEPATUHAN-RUMUS-1'!AB148</f>
        <v>82725000</v>
      </c>
      <c r="AC47" s="2">
        <f>'[1]REKAP KEPATUHAN-RUMUS-1'!AC148</f>
        <v>82725000</v>
      </c>
      <c r="AD47" s="2">
        <f t="shared" si="70"/>
        <v>0</v>
      </c>
      <c r="AE47" s="13">
        <f t="shared" si="71"/>
        <v>1</v>
      </c>
      <c r="AF47" s="14" t="str">
        <f t="shared" si="72"/>
        <v>EXCELLENT</v>
      </c>
      <c r="AH47" s="1">
        <v>2</v>
      </c>
      <c r="AI47" s="9" t="s">
        <v>25</v>
      </c>
      <c r="AJ47" s="2">
        <f>'[1]REKAP KEPATUHAN-RUMUS-1'!AJ148</f>
        <v>0</v>
      </c>
      <c r="AK47" s="2">
        <f>'[1]REKAP KEPATUHAN-RUMUS-1'!AK148</f>
        <v>0</v>
      </c>
      <c r="AL47" s="2">
        <f t="shared" si="73"/>
        <v>0</v>
      </c>
      <c r="AM47" s="13">
        <f t="shared" si="74"/>
        <v>0</v>
      </c>
      <c r="AN47" s="14" t="str">
        <f t="shared" si="75"/>
        <v>POOR</v>
      </c>
      <c r="AP47" s="1">
        <v>2</v>
      </c>
      <c r="AQ47" s="9" t="s">
        <v>25</v>
      </c>
      <c r="AR47" s="2">
        <f>'[1]REKAP KEPATUHAN-RUMUS-1'!AR148</f>
        <v>0</v>
      </c>
      <c r="AS47" s="2">
        <f>'[1]REKAP KEPATUHAN-RUMUS-1'!AS148</f>
        <v>0</v>
      </c>
      <c r="AT47" s="2">
        <f t="shared" si="76"/>
        <v>0</v>
      </c>
      <c r="AU47" s="13">
        <f t="shared" si="77"/>
        <v>0</v>
      </c>
      <c r="AV47" s="14" t="str">
        <f t="shared" si="78"/>
        <v>POOR</v>
      </c>
      <c r="AX47" s="1">
        <v>2</v>
      </c>
      <c r="AY47" s="9" t="s">
        <v>25</v>
      </c>
      <c r="AZ47" s="2">
        <f>'[1]REKAP KEPATUHAN-RUMUS-1'!BA98</f>
        <v>0</v>
      </c>
      <c r="BA47" s="2">
        <f>'[1]REKAP KEPATUHAN-RUMUS-1'!BB98</f>
        <v>0</v>
      </c>
      <c r="BB47" s="2">
        <f t="shared" si="79"/>
        <v>0</v>
      </c>
      <c r="BC47" s="13">
        <f t="shared" si="80"/>
        <v>0</v>
      </c>
      <c r="BD47" s="14" t="str">
        <f t="shared" si="81"/>
        <v>POOR</v>
      </c>
      <c r="BF47" s="1">
        <v>2</v>
      </c>
      <c r="BG47" s="9" t="s">
        <v>25</v>
      </c>
      <c r="BH47" s="2">
        <f>'[1]REKAP KEPATUHAN-RUMUS-1'!BA104</f>
        <v>0</v>
      </c>
      <c r="BI47" s="2">
        <f>'[1]REKAP KEPATUHAN-RUMUS-1'!BB104</f>
        <v>0</v>
      </c>
      <c r="BJ47" s="2">
        <f t="shared" si="82"/>
        <v>0</v>
      </c>
      <c r="BK47" s="13">
        <f t="shared" si="83"/>
        <v>0</v>
      </c>
      <c r="BL47" s="14" t="str">
        <f t="shared" si="84"/>
        <v>POOR</v>
      </c>
      <c r="BN47" s="1">
        <v>2</v>
      </c>
      <c r="BO47" s="9" t="s">
        <v>25</v>
      </c>
      <c r="BP47" s="2">
        <f>'[1]REKAP KEPATUHAN-RUMUS-1'!BA110</f>
        <v>8025000</v>
      </c>
      <c r="BQ47" s="2">
        <f>'[1]REKAP KEPATUHAN-RUMUS-1'!BB110</f>
        <v>8025000</v>
      </c>
      <c r="BR47" s="2">
        <f t="shared" si="85"/>
        <v>0</v>
      </c>
      <c r="BS47" s="13">
        <f t="shared" si="86"/>
        <v>1</v>
      </c>
      <c r="BT47" s="14" t="str">
        <f t="shared" si="87"/>
        <v>EXCELLENT</v>
      </c>
      <c r="BV47" s="1">
        <v>2</v>
      </c>
      <c r="BW47" s="9" t="s">
        <v>25</v>
      </c>
      <c r="BX47" s="2">
        <f>D47+L47+[2]Sheet1!F5+AZ47+BH47+BP47+AB47+AJ47+AR47</f>
        <v>230950000</v>
      </c>
      <c r="BY47" s="2">
        <f>E47+M47+[2]Sheet1!G5+BA47+BI47+BQ47+AC47+AK47+AS47</f>
        <v>230950000</v>
      </c>
      <c r="BZ47" s="2">
        <f t="shared" si="88"/>
        <v>0</v>
      </c>
      <c r="CA47" s="13">
        <f t="shared" si="89"/>
        <v>1</v>
      </c>
      <c r="CB47" s="14" t="str">
        <f t="shared" si="90"/>
        <v>EXCELLENT</v>
      </c>
    </row>
    <row r="48" spans="1:83" ht="14.25" customHeight="1">
      <c r="B48" s="1">
        <v>3</v>
      </c>
      <c r="C48" s="9" t="s">
        <v>26</v>
      </c>
      <c r="D48" s="2">
        <f>'[1]REKAP KEPATUHAN-RUMUS-1'!D234</f>
        <v>64375000</v>
      </c>
      <c r="E48" s="2">
        <f>'[1]REKAP KEPATUHAN-RUMUS-1'!E234</f>
        <v>53690000</v>
      </c>
      <c r="F48" s="2">
        <f t="shared" si="64"/>
        <v>10685000</v>
      </c>
      <c r="G48" s="13">
        <f t="shared" si="65"/>
        <v>0.83401941747572816</v>
      </c>
      <c r="H48" s="14" t="str">
        <f t="shared" si="66"/>
        <v>AVERAGE</v>
      </c>
      <c r="J48" s="1">
        <v>3</v>
      </c>
      <c r="K48" s="9" t="s">
        <v>26</v>
      </c>
      <c r="L48" s="2">
        <f>'[1]REKAP KEPATUHAN-RUMUS-1'!L234</f>
        <v>47500000</v>
      </c>
      <c r="M48" s="2">
        <f>'[1]REKAP KEPATUHAN-RUMUS-1'!M234</f>
        <v>27200000</v>
      </c>
      <c r="N48" s="2">
        <f t="shared" si="67"/>
        <v>20300000</v>
      </c>
      <c r="O48" s="13">
        <f t="shared" si="68"/>
        <v>0.57263157894736838</v>
      </c>
      <c r="P48" s="14" t="str">
        <f t="shared" si="69"/>
        <v>POOR</v>
      </c>
      <c r="Z48" s="1">
        <v>3</v>
      </c>
      <c r="AA48" s="9" t="s">
        <v>26</v>
      </c>
      <c r="AB48" s="2">
        <f>'[1]REKAP KEPATUHAN-RUMUS-1'!AB234</f>
        <v>122270500</v>
      </c>
      <c r="AC48" s="2">
        <f>'[1]REKAP KEPATUHAN-RUMUS-1'!AC234</f>
        <v>43950000</v>
      </c>
      <c r="AD48" s="2">
        <f t="shared" si="70"/>
        <v>78320500</v>
      </c>
      <c r="AE48" s="13">
        <f t="shared" si="71"/>
        <v>0.35944892676483697</v>
      </c>
      <c r="AF48" s="14" t="str">
        <f t="shared" si="72"/>
        <v>POOR</v>
      </c>
      <c r="AH48" s="1">
        <v>3</v>
      </c>
      <c r="AI48" s="9" t="s">
        <v>26</v>
      </c>
      <c r="AJ48" s="2">
        <f>'[1]REKAP KEPATUHAN-RUMUS-1'!AJ234</f>
        <v>0</v>
      </c>
      <c r="AK48" s="2">
        <f>'[1]REKAP KEPATUHAN-RUMUS-1'!AK234</f>
        <v>0</v>
      </c>
      <c r="AL48" s="2">
        <f t="shared" si="73"/>
        <v>0</v>
      </c>
      <c r="AM48" s="13">
        <f t="shared" si="74"/>
        <v>0</v>
      </c>
      <c r="AN48" s="14" t="str">
        <f t="shared" si="75"/>
        <v>POOR</v>
      </c>
      <c r="AP48" s="1">
        <v>3</v>
      </c>
      <c r="AQ48" s="9" t="s">
        <v>26</v>
      </c>
      <c r="AR48" s="2">
        <f>'[1]REKAP KEPATUHAN-RUMUS-1'!AR234</f>
        <v>0</v>
      </c>
      <c r="AS48" s="2">
        <f>'[1]REKAP KEPATUHAN-RUMUS-1'!AS234</f>
        <v>0</v>
      </c>
      <c r="AT48" s="2">
        <f t="shared" si="76"/>
        <v>0</v>
      </c>
      <c r="AU48" s="13">
        <f t="shared" si="77"/>
        <v>0</v>
      </c>
      <c r="AV48" s="14" t="str">
        <f t="shared" si="78"/>
        <v>POOR</v>
      </c>
      <c r="AX48" s="1">
        <v>3</v>
      </c>
      <c r="AY48" s="9" t="s">
        <v>26</v>
      </c>
      <c r="AZ48" s="2">
        <f>'[1]REKAP KEPATUHAN-RUMUS-1'!BA184</f>
        <v>1000000</v>
      </c>
      <c r="BA48" s="2">
        <f>'[1]REKAP KEPATUHAN-RUMUS-1'!BB184</f>
        <v>500000</v>
      </c>
      <c r="BB48" s="2">
        <f t="shared" si="79"/>
        <v>500000</v>
      </c>
      <c r="BC48" s="13">
        <f t="shared" si="80"/>
        <v>0.5</v>
      </c>
      <c r="BD48" s="14" t="str">
        <f t="shared" si="81"/>
        <v>POOR</v>
      </c>
      <c r="BF48" s="1">
        <v>3</v>
      </c>
      <c r="BG48" s="9" t="s">
        <v>26</v>
      </c>
      <c r="BH48" s="2">
        <f>'[1]REKAP KEPATUHAN-RUMUS-1'!BA190</f>
        <v>4800000</v>
      </c>
      <c r="BI48" s="2">
        <f>'[1]REKAP KEPATUHAN-RUMUS-1'!BB190</f>
        <v>1500000</v>
      </c>
      <c r="BJ48" s="2">
        <f t="shared" si="82"/>
        <v>3300000</v>
      </c>
      <c r="BK48" s="13">
        <f t="shared" si="83"/>
        <v>0.3125</v>
      </c>
      <c r="BL48" s="14" t="str">
        <f t="shared" si="84"/>
        <v>POOR</v>
      </c>
      <c r="BN48" s="1">
        <v>3</v>
      </c>
      <c r="BO48" s="9" t="s">
        <v>26</v>
      </c>
      <c r="BP48" s="2">
        <f>'[1]REKAP KEPATUHAN-RUMUS-1'!BA196</f>
        <v>21300000</v>
      </c>
      <c r="BQ48" s="2">
        <f>'[1]REKAP KEPATUHAN-RUMUS-1'!BB196</f>
        <v>14750000</v>
      </c>
      <c r="BR48" s="2">
        <f t="shared" si="85"/>
        <v>6550000</v>
      </c>
      <c r="BS48" s="13">
        <f t="shared" si="86"/>
        <v>0.69248826291079812</v>
      </c>
      <c r="BT48" s="14" t="str">
        <f t="shared" si="87"/>
        <v>AVERAGE</v>
      </c>
      <c r="BV48" s="1">
        <v>3</v>
      </c>
      <c r="BW48" s="9" t="s">
        <v>26</v>
      </c>
      <c r="BX48" s="2">
        <f>D48+L48+[2]Sheet1!F6+AZ48+BH48+BP48+AB48+AJ48+AR48</f>
        <v>261245500</v>
      </c>
      <c r="BY48" s="2">
        <f>E48+M48+[2]Sheet1!G6+BA48+BI48+BQ48+AC48+AK48+AS48</f>
        <v>141590000</v>
      </c>
      <c r="BZ48" s="2">
        <f t="shared" si="88"/>
        <v>119655500</v>
      </c>
      <c r="CA48" s="13">
        <f t="shared" si="89"/>
        <v>0.54198062741750574</v>
      </c>
      <c r="CB48" s="14" t="str">
        <f t="shared" si="90"/>
        <v>POOR</v>
      </c>
    </row>
    <row r="49" spans="1:83" ht="14.25" customHeight="1">
      <c r="B49" s="1">
        <v>4</v>
      </c>
      <c r="C49" s="9" t="s">
        <v>27</v>
      </c>
      <c r="D49" s="2">
        <f>'[1]REKAP KEPATUHAN-RUMUS-1'!D320</f>
        <v>61500000</v>
      </c>
      <c r="E49" s="2">
        <f>'[1]REKAP KEPATUHAN-RUMUS-1'!E320</f>
        <v>61048000</v>
      </c>
      <c r="F49" s="2">
        <f t="shared" si="64"/>
        <v>452000</v>
      </c>
      <c r="G49" s="13">
        <f t="shared" si="65"/>
        <v>0.992650406504065</v>
      </c>
      <c r="H49" s="14" t="str">
        <f t="shared" si="66"/>
        <v>EXCELLENT</v>
      </c>
      <c r="J49" s="1">
        <v>4</v>
      </c>
      <c r="K49" s="9" t="s">
        <v>27</v>
      </c>
      <c r="L49" s="2">
        <f>'[1]REKAP KEPATUHAN-RUMUS-1'!L320</f>
        <v>29000000</v>
      </c>
      <c r="M49" s="2">
        <f>'[1]REKAP KEPATUHAN-RUMUS-1'!M320</f>
        <v>31946000</v>
      </c>
      <c r="N49" s="2">
        <f t="shared" si="67"/>
        <v>-2946000</v>
      </c>
      <c r="O49" s="13">
        <f t="shared" si="68"/>
        <v>1.1015862068965516</v>
      </c>
      <c r="P49" s="14" t="str">
        <f t="shared" si="69"/>
        <v>EXCELLENT</v>
      </c>
      <c r="Z49" s="1">
        <v>4</v>
      </c>
      <c r="AA49" s="9" t="s">
        <v>27</v>
      </c>
      <c r="AB49" s="2">
        <f>'[1]REKAP KEPATUHAN-RUMUS-1'!AB320</f>
        <v>20400000</v>
      </c>
      <c r="AC49" s="2">
        <f>'[1]REKAP KEPATUHAN-RUMUS-1'!AC320</f>
        <v>57924000</v>
      </c>
      <c r="AD49" s="2">
        <f t="shared" si="70"/>
        <v>-37524000</v>
      </c>
      <c r="AE49" s="13">
        <f t="shared" si="71"/>
        <v>2.8394117647058823</v>
      </c>
      <c r="AF49" s="14" t="str">
        <f t="shared" si="72"/>
        <v>EXCELLENT</v>
      </c>
      <c r="AH49" s="1">
        <v>4</v>
      </c>
      <c r="AI49" s="9" t="s">
        <v>27</v>
      </c>
      <c r="AJ49" s="2">
        <f>'[1]REKAP KEPATUHAN-RUMUS-1'!AJ320</f>
        <v>0</v>
      </c>
      <c r="AK49" s="2">
        <f>'[1]REKAP KEPATUHAN-RUMUS-1'!AK320</f>
        <v>0</v>
      </c>
      <c r="AL49" s="2">
        <f t="shared" si="73"/>
        <v>0</v>
      </c>
      <c r="AM49" s="13">
        <f t="shared" si="74"/>
        <v>0</v>
      </c>
      <c r="AN49" s="14" t="str">
        <f t="shared" si="75"/>
        <v>POOR</v>
      </c>
      <c r="AP49" s="1">
        <v>4</v>
      </c>
      <c r="AQ49" s="9" t="s">
        <v>27</v>
      </c>
      <c r="AR49" s="2">
        <f>'[1]REKAP KEPATUHAN-RUMUS-1'!AR320</f>
        <v>0</v>
      </c>
      <c r="AS49" s="2">
        <f>'[1]REKAP KEPATUHAN-RUMUS-1'!AS320</f>
        <v>0</v>
      </c>
      <c r="AT49" s="2">
        <f t="shared" si="76"/>
        <v>0</v>
      </c>
      <c r="AU49" s="13">
        <f t="shared" si="77"/>
        <v>0</v>
      </c>
      <c r="AV49" s="14" t="str">
        <f t="shared" si="78"/>
        <v>POOR</v>
      </c>
      <c r="AX49" s="1">
        <v>4</v>
      </c>
      <c r="AY49" s="9" t="s">
        <v>27</v>
      </c>
      <c r="AZ49" s="2">
        <f>'[1]REKAP KEPATUHAN-RUMUS-1'!BA270</f>
        <v>0</v>
      </c>
      <c r="BA49" s="2">
        <f>'[1]REKAP KEPATUHAN-RUMUS-1'!BB270</f>
        <v>0</v>
      </c>
      <c r="BB49" s="2">
        <f t="shared" si="79"/>
        <v>0</v>
      </c>
      <c r="BC49" s="13">
        <f t="shared" si="80"/>
        <v>0</v>
      </c>
      <c r="BD49" s="14" t="str">
        <f t="shared" si="81"/>
        <v>POOR</v>
      </c>
      <c r="BF49" s="1">
        <v>4</v>
      </c>
      <c r="BG49" s="9" t="s">
        <v>27</v>
      </c>
      <c r="BH49" s="2">
        <f>'[1]REKAP KEPATUHAN-RUMUS-1'!BA276</f>
        <v>1906250</v>
      </c>
      <c r="BI49" s="2">
        <f>'[1]REKAP KEPATUHAN-RUMUS-1'!BB276</f>
        <v>1906200</v>
      </c>
      <c r="BJ49" s="2">
        <f t="shared" si="82"/>
        <v>50</v>
      </c>
      <c r="BK49" s="13">
        <f t="shared" si="83"/>
        <v>0.99997377049180325</v>
      </c>
      <c r="BL49" s="14" t="str">
        <f t="shared" si="84"/>
        <v>EXCELLENT</v>
      </c>
      <c r="BN49" s="1">
        <v>4</v>
      </c>
      <c r="BO49" s="9" t="s">
        <v>27</v>
      </c>
      <c r="BP49" s="2">
        <f>'[1]REKAP KEPATUHAN-RUMUS-1'!BA282</f>
        <v>7250000</v>
      </c>
      <c r="BQ49" s="2">
        <f>'[1]REKAP KEPATUHAN-RUMUS-1'!BB282</f>
        <v>6848000</v>
      </c>
      <c r="BR49" s="2">
        <f t="shared" si="85"/>
        <v>402000</v>
      </c>
      <c r="BS49" s="13">
        <f t="shared" si="86"/>
        <v>0.94455172413793098</v>
      </c>
      <c r="BT49" s="14" t="str">
        <f t="shared" si="87"/>
        <v>GOOD</v>
      </c>
      <c r="BV49" s="1">
        <v>4</v>
      </c>
      <c r="BW49" s="9" t="s">
        <v>27</v>
      </c>
      <c r="BX49" s="2">
        <f>D49+L49+[2]Sheet1!F7+AZ49+BH49+BP49+AB49+AJ49+AR49</f>
        <v>120056250</v>
      </c>
      <c r="BY49" s="2">
        <f>E49+M49+[2]Sheet1!G7+BA49+BI49+BQ49+AC49+AK49+AS49</f>
        <v>159672200</v>
      </c>
      <c r="BZ49" s="2">
        <f t="shared" si="88"/>
        <v>-39615950</v>
      </c>
      <c r="CA49" s="13">
        <f t="shared" si="89"/>
        <v>1.3299782393669635</v>
      </c>
      <c r="CB49" s="14" t="str">
        <f t="shared" si="90"/>
        <v>EXCELLENT</v>
      </c>
    </row>
    <row r="50" spans="1:83" ht="14.25" customHeight="1">
      <c r="B50" s="1">
        <v>5</v>
      </c>
      <c r="C50" s="9" t="s">
        <v>28</v>
      </c>
      <c r="D50" s="2">
        <f>'[1]REKAP KEPATUHAN-RUMUS-1'!D406</f>
        <v>102000000</v>
      </c>
      <c r="E50" s="2">
        <f>'[1]REKAP KEPATUHAN-RUMUS-1'!E406</f>
        <v>102088000</v>
      </c>
      <c r="F50" s="2">
        <f t="shared" si="64"/>
        <v>-88000</v>
      </c>
      <c r="G50" s="13">
        <f t="shared" si="65"/>
        <v>1.0008627450980392</v>
      </c>
      <c r="H50" s="14" t="str">
        <f t="shared" si="66"/>
        <v>EXCELLENT</v>
      </c>
      <c r="J50" s="1">
        <v>5</v>
      </c>
      <c r="K50" s="9" t="s">
        <v>28</v>
      </c>
      <c r="L50" s="2">
        <f>'[1]REKAP KEPATUHAN-RUMUS-1'!L406</f>
        <v>103005000</v>
      </c>
      <c r="M50" s="2">
        <f>'[1]REKAP KEPATUHAN-RUMUS-1'!M406</f>
        <v>105068000</v>
      </c>
      <c r="N50" s="2">
        <f t="shared" si="67"/>
        <v>-2063000</v>
      </c>
      <c r="O50" s="13">
        <f t="shared" si="68"/>
        <v>1.0200281539731082</v>
      </c>
      <c r="P50" s="14" t="str">
        <f t="shared" si="69"/>
        <v>EXCELLENT</v>
      </c>
      <c r="Z50" s="1">
        <v>5</v>
      </c>
      <c r="AA50" s="9" t="s">
        <v>28</v>
      </c>
      <c r="AB50" s="2">
        <f>'[1]REKAP KEPATUHAN-RUMUS-1'!AB406</f>
        <v>145202500</v>
      </c>
      <c r="AC50" s="2">
        <f>'[1]REKAP KEPATUHAN-RUMUS-1'!AC406</f>
        <v>145652000</v>
      </c>
      <c r="AD50" s="2">
        <f t="shared" si="70"/>
        <v>-449500</v>
      </c>
      <c r="AE50" s="13">
        <f t="shared" si="71"/>
        <v>1.0030956767273291</v>
      </c>
      <c r="AF50" s="14" t="str">
        <f t="shared" si="72"/>
        <v>EXCELLENT</v>
      </c>
      <c r="AH50" s="1">
        <v>5</v>
      </c>
      <c r="AI50" s="9" t="s">
        <v>28</v>
      </c>
      <c r="AJ50" s="2">
        <f>'[1]REKAP KEPATUHAN-RUMUS-1'!AJ406</f>
        <v>0</v>
      </c>
      <c r="AK50" s="2">
        <f>'[1]REKAP KEPATUHAN-RUMUS-1'!AK406</f>
        <v>0</v>
      </c>
      <c r="AL50" s="2">
        <f t="shared" si="73"/>
        <v>0</v>
      </c>
      <c r="AM50" s="13">
        <f t="shared" si="74"/>
        <v>0</v>
      </c>
      <c r="AN50" s="14" t="str">
        <f t="shared" si="75"/>
        <v>POOR</v>
      </c>
      <c r="AP50" s="1">
        <v>5</v>
      </c>
      <c r="AQ50" s="9" t="s">
        <v>28</v>
      </c>
      <c r="AR50" s="2">
        <f>'[1]REKAP KEPATUHAN-RUMUS-1'!AR406</f>
        <v>0</v>
      </c>
      <c r="AS50" s="2">
        <f>'[1]REKAP KEPATUHAN-RUMUS-1'!AS406</f>
        <v>0</v>
      </c>
      <c r="AT50" s="2">
        <f t="shared" si="76"/>
        <v>0</v>
      </c>
      <c r="AU50" s="13">
        <f t="shared" si="77"/>
        <v>0</v>
      </c>
      <c r="AV50" s="14" t="str">
        <f t="shared" si="78"/>
        <v>POOR</v>
      </c>
      <c r="AX50" s="1">
        <v>5</v>
      </c>
      <c r="AY50" s="9" t="s">
        <v>28</v>
      </c>
      <c r="AZ50" s="2">
        <f>'[1]REKAP KEPATUHAN-RUMUS-1'!BA356</f>
        <v>0</v>
      </c>
      <c r="BA50" s="2">
        <f>'[1]REKAP KEPATUHAN-RUMUS-1'!BB356</f>
        <v>0</v>
      </c>
      <c r="BB50" s="2">
        <f t="shared" si="79"/>
        <v>0</v>
      </c>
      <c r="BC50" s="13">
        <f t="shared" si="80"/>
        <v>0</v>
      </c>
      <c r="BD50" s="14" t="str">
        <f t="shared" si="81"/>
        <v>POOR</v>
      </c>
      <c r="BF50" s="1">
        <v>5</v>
      </c>
      <c r="BG50" s="9" t="s">
        <v>28</v>
      </c>
      <c r="BH50" s="2">
        <f>'[1]REKAP KEPATUHAN-RUMUS-1'!BA362</f>
        <v>3001000</v>
      </c>
      <c r="BI50" s="2">
        <f>'[1]REKAP KEPATUHAN-RUMUS-1'!BB362</f>
        <v>3001000</v>
      </c>
      <c r="BJ50" s="2">
        <f t="shared" si="82"/>
        <v>0</v>
      </c>
      <c r="BK50" s="13">
        <f t="shared" si="83"/>
        <v>1</v>
      </c>
      <c r="BL50" s="14" t="str">
        <f t="shared" si="84"/>
        <v>EXCELLENT</v>
      </c>
      <c r="BN50" s="1">
        <v>5</v>
      </c>
      <c r="BO50" s="9" t="s">
        <v>28</v>
      </c>
      <c r="BP50" s="2">
        <f>'[1]REKAP KEPATUHAN-RUMUS-1'!BA368</f>
        <v>5610000</v>
      </c>
      <c r="BQ50" s="2">
        <f>'[1]REKAP KEPATUHAN-RUMUS-1'!BB368</f>
        <v>5610000</v>
      </c>
      <c r="BR50" s="2">
        <f t="shared" si="85"/>
        <v>0</v>
      </c>
      <c r="BS50" s="13">
        <f t="shared" si="86"/>
        <v>1</v>
      </c>
      <c r="BT50" s="14" t="str">
        <f t="shared" si="87"/>
        <v>EXCELLENT</v>
      </c>
      <c r="BV50" s="1">
        <v>5</v>
      </c>
      <c r="BW50" s="9" t="s">
        <v>28</v>
      </c>
      <c r="BX50" s="2">
        <f>D50+L50+[2]Sheet1!F8+AZ50+BH50+BP50+AB50+AJ50+AR50</f>
        <v>358818500</v>
      </c>
      <c r="BY50" s="2">
        <f>E50+M50+[2]Sheet1!G8+BA50+BI50+BQ50+AC50+AK50+AS50</f>
        <v>361419000</v>
      </c>
      <c r="BZ50" s="2">
        <f t="shared" si="88"/>
        <v>-2600500</v>
      </c>
      <c r="CA50" s="13">
        <f t="shared" si="89"/>
        <v>1.0072473966643303</v>
      </c>
      <c r="CB50" s="14" t="str">
        <f t="shared" si="90"/>
        <v>EXCELLENT</v>
      </c>
    </row>
    <row r="51" spans="1:83" ht="14.25" customHeight="1">
      <c r="B51" s="1">
        <v>6</v>
      </c>
      <c r="C51" s="9" t="s">
        <v>29</v>
      </c>
      <c r="D51" s="2">
        <f>'[1]REKAP KEPATUHAN-RUMUS-1'!D492</f>
        <v>73250000</v>
      </c>
      <c r="E51" s="2">
        <f>'[1]REKAP KEPATUHAN-RUMUS-1'!E492</f>
        <v>72695000</v>
      </c>
      <c r="F51" s="2">
        <f t="shared" si="64"/>
        <v>555000</v>
      </c>
      <c r="G51" s="13">
        <f t="shared" si="65"/>
        <v>0.99242320819112628</v>
      </c>
      <c r="H51" s="14" t="str">
        <f t="shared" si="66"/>
        <v>EXCELLENT</v>
      </c>
      <c r="J51" s="1">
        <v>6</v>
      </c>
      <c r="K51" s="9" t="s">
        <v>29</v>
      </c>
      <c r="L51" s="2">
        <f>'[1]REKAP KEPATUHAN-RUMUS-1'!L492</f>
        <v>88944444</v>
      </c>
      <c r="M51" s="2">
        <f>'[1]REKAP KEPATUHAN-RUMUS-1'!M492</f>
        <v>89825000</v>
      </c>
      <c r="N51" s="2">
        <f t="shared" si="67"/>
        <v>-880556</v>
      </c>
      <c r="O51" s="13">
        <f t="shared" si="68"/>
        <v>1.0099000675073082</v>
      </c>
      <c r="P51" s="14" t="str">
        <f t="shared" si="69"/>
        <v>EXCELLENT</v>
      </c>
      <c r="Z51" s="1">
        <v>6</v>
      </c>
      <c r="AA51" s="9" t="s">
        <v>29</v>
      </c>
      <c r="AB51" s="2">
        <f>'[1]REKAP KEPATUHAN-RUMUS-1'!AB492</f>
        <v>330530000</v>
      </c>
      <c r="AC51" s="2">
        <f>'[1]REKAP KEPATUHAN-RUMUS-1'!AC492</f>
        <v>287338500</v>
      </c>
      <c r="AD51" s="2">
        <f t="shared" si="70"/>
        <v>43191500</v>
      </c>
      <c r="AE51" s="13">
        <f t="shared" si="71"/>
        <v>0.86932653616918287</v>
      </c>
      <c r="AF51" s="14" t="str">
        <f t="shared" si="72"/>
        <v>GOOD</v>
      </c>
      <c r="AH51" s="1">
        <v>6</v>
      </c>
      <c r="AI51" s="9" t="s">
        <v>29</v>
      </c>
      <c r="AJ51" s="2">
        <f>'[1]REKAP KEPATUHAN-RUMUS-1'!AJ492</f>
        <v>0</v>
      </c>
      <c r="AK51" s="2">
        <f>'[1]REKAP KEPATUHAN-RUMUS-1'!AK492</f>
        <v>0</v>
      </c>
      <c r="AL51" s="2">
        <f t="shared" si="73"/>
        <v>0</v>
      </c>
      <c r="AM51" s="13">
        <f t="shared" si="74"/>
        <v>0</v>
      </c>
      <c r="AN51" s="14" t="str">
        <f t="shared" si="75"/>
        <v>POOR</v>
      </c>
      <c r="AP51" s="1">
        <v>6</v>
      </c>
      <c r="AQ51" s="9" t="s">
        <v>29</v>
      </c>
      <c r="AR51" s="2">
        <f>'[1]REKAP KEPATUHAN-RUMUS-1'!AR492</f>
        <v>0</v>
      </c>
      <c r="AS51" s="2">
        <f>'[1]REKAP KEPATUHAN-RUMUS-1'!AS492</f>
        <v>0</v>
      </c>
      <c r="AT51" s="2">
        <f t="shared" si="76"/>
        <v>0</v>
      </c>
      <c r="AU51" s="13">
        <f t="shared" si="77"/>
        <v>0</v>
      </c>
      <c r="AV51" s="14" t="str">
        <f t="shared" si="78"/>
        <v>POOR</v>
      </c>
      <c r="AX51" s="1">
        <v>6</v>
      </c>
      <c r="AY51" s="9" t="s">
        <v>29</v>
      </c>
      <c r="AZ51" s="2">
        <f>'[1]REKAP KEPATUHAN-RUMUS-1'!BA442</f>
        <v>0</v>
      </c>
      <c r="BA51" s="2">
        <f>'[1]REKAP KEPATUHAN-RUMUS-1'!BB442</f>
        <v>0</v>
      </c>
      <c r="BB51" s="2">
        <f t="shared" si="79"/>
        <v>0</v>
      </c>
      <c r="BC51" s="13">
        <f t="shared" si="80"/>
        <v>0</v>
      </c>
      <c r="BD51" s="14" t="str">
        <f t="shared" si="81"/>
        <v>POOR</v>
      </c>
      <c r="BF51" s="1">
        <v>6</v>
      </c>
      <c r="BG51" s="9" t="s">
        <v>29</v>
      </c>
      <c r="BH51" s="2">
        <f>'[1]REKAP KEPATUHAN-RUMUS-1'!BA448</f>
        <v>0</v>
      </c>
      <c r="BI51" s="2">
        <f>'[1]REKAP KEPATUHAN-RUMUS-1'!BB448</f>
        <v>0</v>
      </c>
      <c r="BJ51" s="2">
        <f t="shared" si="82"/>
        <v>0</v>
      </c>
      <c r="BK51" s="13">
        <f t="shared" si="83"/>
        <v>0</v>
      </c>
      <c r="BL51" s="14" t="str">
        <f t="shared" si="84"/>
        <v>POOR</v>
      </c>
      <c r="BN51" s="1">
        <v>6</v>
      </c>
      <c r="BO51" s="9" t="s">
        <v>29</v>
      </c>
      <c r="BP51" s="2">
        <f>'[1]REKAP KEPATUHAN-RUMUS-1'!BA454</f>
        <v>24400000</v>
      </c>
      <c r="BQ51" s="2">
        <f>'[1]REKAP KEPATUHAN-RUMUS-1'!BB454</f>
        <v>23000000</v>
      </c>
      <c r="BR51" s="2">
        <f t="shared" si="85"/>
        <v>1400000</v>
      </c>
      <c r="BS51" s="13">
        <f t="shared" si="86"/>
        <v>0.94262295081967218</v>
      </c>
      <c r="BT51" s="14" t="str">
        <f t="shared" si="87"/>
        <v>GOOD</v>
      </c>
      <c r="BV51" s="1">
        <v>6</v>
      </c>
      <c r="BW51" s="9" t="s">
        <v>29</v>
      </c>
      <c r="BX51" s="2">
        <f>D51+L51+[2]Sheet1!F9+AZ51+BH51+BP51+AB51+AJ51+AR51</f>
        <v>517124444</v>
      </c>
      <c r="BY51" s="2">
        <f>E51+M51+[2]Sheet1!G9+BA51+BI51+BQ51+AC51+AK51+AS51</f>
        <v>472858500</v>
      </c>
      <c r="BZ51" s="2">
        <f t="shared" si="88"/>
        <v>44265944</v>
      </c>
      <c r="CA51" s="13">
        <f t="shared" si="89"/>
        <v>0.91439982287899735</v>
      </c>
      <c r="CB51" s="14" t="str">
        <f t="shared" si="90"/>
        <v>GOOD</v>
      </c>
    </row>
    <row r="52" spans="1:83" ht="14.25" customHeight="1">
      <c r="B52" s="1">
        <v>7</v>
      </c>
      <c r="C52" s="9" t="s">
        <v>30</v>
      </c>
      <c r="D52" s="2">
        <f>'[1]REKAP KEPATUHAN-RUMUS-1'!D578</f>
        <v>25583333</v>
      </c>
      <c r="E52" s="2">
        <f>'[1]REKAP KEPATUHAN-RUMUS-1'!E578</f>
        <v>11950000</v>
      </c>
      <c r="F52" s="2">
        <f t="shared" si="64"/>
        <v>13633333</v>
      </c>
      <c r="G52" s="13">
        <f t="shared" si="65"/>
        <v>0.46710098328470334</v>
      </c>
      <c r="H52" s="14" t="str">
        <f t="shared" si="66"/>
        <v>POOR</v>
      </c>
      <c r="J52" s="1">
        <v>7</v>
      </c>
      <c r="K52" s="9" t="s">
        <v>30</v>
      </c>
      <c r="L52" s="2">
        <f>'[1]REKAP KEPATUHAN-RUMUS-1'!L578</f>
        <v>27475000</v>
      </c>
      <c r="M52" s="2">
        <f>'[1]REKAP KEPATUHAN-RUMUS-1'!M578</f>
        <v>25475000</v>
      </c>
      <c r="N52" s="2">
        <f t="shared" si="67"/>
        <v>2000000</v>
      </c>
      <c r="O52" s="13">
        <f t="shared" si="68"/>
        <v>0.92720655141037311</v>
      </c>
      <c r="P52" s="14" t="str">
        <f t="shared" si="69"/>
        <v>GOOD</v>
      </c>
      <c r="Z52" s="1">
        <v>7</v>
      </c>
      <c r="AA52" s="9" t="s">
        <v>30</v>
      </c>
      <c r="AB52" s="2">
        <f>'[1]REKAP KEPATUHAN-RUMUS-1'!AB578</f>
        <v>36950000</v>
      </c>
      <c r="AC52" s="2">
        <f>'[1]REKAP KEPATUHAN-RUMUS-1'!AC578</f>
        <v>17975000</v>
      </c>
      <c r="AD52" s="2">
        <f t="shared" si="70"/>
        <v>18975000</v>
      </c>
      <c r="AE52" s="13">
        <f t="shared" si="71"/>
        <v>0.48646820027063598</v>
      </c>
      <c r="AF52" s="14" t="str">
        <f t="shared" si="72"/>
        <v>POOR</v>
      </c>
      <c r="AH52" s="1">
        <v>7</v>
      </c>
      <c r="AI52" s="9" t="s">
        <v>30</v>
      </c>
      <c r="AJ52" s="2">
        <f>'[1]REKAP KEPATUHAN-RUMUS-1'!AJ578</f>
        <v>0</v>
      </c>
      <c r="AK52" s="2">
        <f>'[1]REKAP KEPATUHAN-RUMUS-1'!AK578</f>
        <v>0</v>
      </c>
      <c r="AL52" s="2">
        <f t="shared" si="73"/>
        <v>0</v>
      </c>
      <c r="AM52" s="13">
        <f t="shared" si="74"/>
        <v>0</v>
      </c>
      <c r="AN52" s="14" t="str">
        <f t="shared" si="75"/>
        <v>POOR</v>
      </c>
      <c r="AP52" s="1">
        <v>7</v>
      </c>
      <c r="AQ52" s="9" t="s">
        <v>30</v>
      </c>
      <c r="AR52" s="2">
        <f>'[1]REKAP KEPATUHAN-RUMUS-1'!AR578</f>
        <v>0</v>
      </c>
      <c r="AS52" s="2">
        <f>'[1]REKAP KEPATUHAN-RUMUS-1'!AS578</f>
        <v>0</v>
      </c>
      <c r="AT52" s="2">
        <f t="shared" si="76"/>
        <v>0</v>
      </c>
      <c r="AU52" s="13">
        <f t="shared" si="77"/>
        <v>0</v>
      </c>
      <c r="AV52" s="14" t="str">
        <f t="shared" si="78"/>
        <v>POOR</v>
      </c>
      <c r="AX52" s="1">
        <v>7</v>
      </c>
      <c r="AY52" s="9" t="s">
        <v>30</v>
      </c>
      <c r="AZ52" s="2">
        <f>'[1]REKAP KEPATUHAN-RUMUS-1'!BA528</f>
        <v>1100000</v>
      </c>
      <c r="BA52" s="2">
        <f>'[1]REKAP KEPATUHAN-RUMUS-1'!BB528</f>
        <v>1000000</v>
      </c>
      <c r="BB52" s="2">
        <f t="shared" si="79"/>
        <v>100000</v>
      </c>
      <c r="BC52" s="13">
        <f t="shared" si="80"/>
        <v>0.90909090909090906</v>
      </c>
      <c r="BD52" s="14" t="str">
        <f t="shared" si="81"/>
        <v>GOOD</v>
      </c>
      <c r="BF52" s="1">
        <v>7</v>
      </c>
      <c r="BG52" s="9" t="s">
        <v>30</v>
      </c>
      <c r="BH52" s="2">
        <f>'[1]REKAP KEPATUHAN-RUMUS-1'!BA534</f>
        <v>3000000</v>
      </c>
      <c r="BI52" s="2">
        <f>'[1]REKAP KEPATUHAN-RUMUS-1'!BB534</f>
        <v>0</v>
      </c>
      <c r="BJ52" s="2">
        <f t="shared" si="82"/>
        <v>3000000</v>
      </c>
      <c r="BK52" s="13">
        <f t="shared" si="83"/>
        <v>0</v>
      </c>
      <c r="BL52" s="14" t="str">
        <f t="shared" si="84"/>
        <v>POOR</v>
      </c>
      <c r="BN52" s="1">
        <v>7</v>
      </c>
      <c r="BO52" s="9" t="s">
        <v>30</v>
      </c>
      <c r="BP52" s="2">
        <f>'[1]REKAP KEPATUHAN-RUMUS-1'!BA540</f>
        <v>2000000</v>
      </c>
      <c r="BQ52" s="2">
        <f>'[1]REKAP KEPATUHAN-RUMUS-1'!BB540</f>
        <v>1500000</v>
      </c>
      <c r="BR52" s="2">
        <f t="shared" si="85"/>
        <v>500000</v>
      </c>
      <c r="BS52" s="13">
        <f t="shared" si="86"/>
        <v>0.75</v>
      </c>
      <c r="BT52" s="14" t="str">
        <f t="shared" si="87"/>
        <v>AVERAGE</v>
      </c>
      <c r="BV52" s="1">
        <v>7</v>
      </c>
      <c r="BW52" s="9" t="s">
        <v>30</v>
      </c>
      <c r="BX52" s="2">
        <f>D52+L52+[2]Sheet1!F10+AZ52+BH52+BP52+AB52+AJ52+AR52</f>
        <v>96108333</v>
      </c>
      <c r="BY52" s="2">
        <f>E52+M52+[2]Sheet1!G10+BA52+BI52+BQ52+AC52+AK52+AS52</f>
        <v>57900000</v>
      </c>
      <c r="BZ52" s="2">
        <f t="shared" si="88"/>
        <v>38208333</v>
      </c>
      <c r="CA52" s="13">
        <f t="shared" si="89"/>
        <v>0.60244515946395616</v>
      </c>
      <c r="CB52" s="14" t="str">
        <f t="shared" si="90"/>
        <v>AVERAGE</v>
      </c>
    </row>
    <row r="53" spans="1:83" ht="14.25" customHeight="1">
      <c r="B53" s="1">
        <v>8</v>
      </c>
      <c r="C53" s="9" t="s">
        <v>31</v>
      </c>
      <c r="D53" s="2">
        <f>'[1]REKAP KEPATUHAN-RUMUS-1'!D664</f>
        <v>79750000</v>
      </c>
      <c r="E53" s="2">
        <f>'[1]REKAP KEPATUHAN-RUMUS-1'!E664</f>
        <v>77350000</v>
      </c>
      <c r="F53" s="2">
        <f t="shared" si="64"/>
        <v>2400000</v>
      </c>
      <c r="G53" s="13">
        <f t="shared" si="65"/>
        <v>0.96990595611285269</v>
      </c>
      <c r="H53" s="14" t="str">
        <f t="shared" si="66"/>
        <v>GOOD</v>
      </c>
      <c r="J53" s="1">
        <v>8</v>
      </c>
      <c r="K53" s="9" t="s">
        <v>31</v>
      </c>
      <c r="L53" s="2">
        <f>'[1]REKAP KEPATUHAN-RUMUS-1'!L664</f>
        <v>74250000</v>
      </c>
      <c r="M53" s="2">
        <f>'[1]REKAP KEPATUHAN-RUMUS-1'!M664</f>
        <v>70973000</v>
      </c>
      <c r="N53" s="2">
        <f t="shared" si="67"/>
        <v>3277000</v>
      </c>
      <c r="O53" s="13">
        <f t="shared" si="68"/>
        <v>0.95586531986531986</v>
      </c>
      <c r="P53" s="14" t="str">
        <f t="shared" si="69"/>
        <v>GOOD</v>
      </c>
      <c r="Z53" s="1">
        <v>8</v>
      </c>
      <c r="AA53" s="9" t="s">
        <v>31</v>
      </c>
      <c r="AB53" s="2">
        <f>'[1]REKAP KEPATUHAN-RUMUS-1'!AB664</f>
        <v>121395000</v>
      </c>
      <c r="AC53" s="2">
        <f>'[1]REKAP KEPATUHAN-RUMUS-1'!AC664</f>
        <v>89915000</v>
      </c>
      <c r="AD53" s="2">
        <f t="shared" si="70"/>
        <v>31480000</v>
      </c>
      <c r="AE53" s="13">
        <f t="shared" si="71"/>
        <v>0.74068124716833472</v>
      </c>
      <c r="AF53" s="14" t="str">
        <f t="shared" si="72"/>
        <v>AVERAGE</v>
      </c>
      <c r="AH53" s="1">
        <v>8</v>
      </c>
      <c r="AI53" s="9" t="s">
        <v>31</v>
      </c>
      <c r="AJ53" s="2">
        <f>'[1]REKAP KEPATUHAN-RUMUS-1'!AJ664</f>
        <v>0</v>
      </c>
      <c r="AK53" s="2">
        <f>'[1]REKAP KEPATUHAN-RUMUS-1'!AK664</f>
        <v>0</v>
      </c>
      <c r="AL53" s="2">
        <f t="shared" si="73"/>
        <v>0</v>
      </c>
      <c r="AM53" s="13">
        <f t="shared" si="74"/>
        <v>0</v>
      </c>
      <c r="AN53" s="14" t="str">
        <f t="shared" si="75"/>
        <v>POOR</v>
      </c>
      <c r="AP53" s="1">
        <v>8</v>
      </c>
      <c r="AQ53" s="9" t="s">
        <v>31</v>
      </c>
      <c r="AR53" s="2">
        <f>'[1]REKAP KEPATUHAN-RUMUS-1'!AR664</f>
        <v>0</v>
      </c>
      <c r="AS53" s="2">
        <f>'[1]REKAP KEPATUHAN-RUMUS-1'!AS664</f>
        <v>0</v>
      </c>
      <c r="AT53" s="2">
        <f t="shared" si="76"/>
        <v>0</v>
      </c>
      <c r="AU53" s="13">
        <f t="shared" si="77"/>
        <v>0</v>
      </c>
      <c r="AV53" s="14" t="str">
        <f t="shared" si="78"/>
        <v>POOR</v>
      </c>
      <c r="AX53" s="1">
        <v>8</v>
      </c>
      <c r="AY53" s="9" t="s">
        <v>31</v>
      </c>
      <c r="AZ53" s="2">
        <f>'[1]REKAP KEPATUHAN-RUMUS-1'!BA614</f>
        <v>2950000</v>
      </c>
      <c r="BA53" s="2">
        <f>'[1]REKAP KEPATUHAN-RUMUS-1'!BB614</f>
        <v>2950000</v>
      </c>
      <c r="BB53" s="2">
        <f t="shared" si="79"/>
        <v>0</v>
      </c>
      <c r="BC53" s="13">
        <f t="shared" si="80"/>
        <v>1</v>
      </c>
      <c r="BD53" s="14" t="str">
        <f t="shared" si="81"/>
        <v>EXCELLENT</v>
      </c>
      <c r="BF53" s="1">
        <v>8</v>
      </c>
      <c r="BG53" s="9" t="s">
        <v>31</v>
      </c>
      <c r="BH53" s="2">
        <f>'[1]REKAP KEPATUHAN-RUMUS-1'!BA620</f>
        <v>6025000</v>
      </c>
      <c r="BI53" s="2">
        <f>'[1]REKAP KEPATUHAN-RUMUS-1'!BB620</f>
        <v>6025000</v>
      </c>
      <c r="BJ53" s="2">
        <f t="shared" si="82"/>
        <v>0</v>
      </c>
      <c r="BK53" s="13">
        <f t="shared" si="83"/>
        <v>1</v>
      </c>
      <c r="BL53" s="14" t="str">
        <f t="shared" si="84"/>
        <v>EXCELLENT</v>
      </c>
      <c r="BN53" s="1">
        <v>8</v>
      </c>
      <c r="BO53" s="9" t="s">
        <v>31</v>
      </c>
      <c r="BP53" s="2">
        <f>'[1]REKAP KEPATUHAN-RUMUS-1'!BA626</f>
        <v>4350000</v>
      </c>
      <c r="BQ53" s="2">
        <f>'[1]REKAP KEPATUHAN-RUMUS-1'!BB626</f>
        <v>4351000</v>
      </c>
      <c r="BR53" s="2">
        <f t="shared" si="85"/>
        <v>-1000</v>
      </c>
      <c r="BS53" s="13">
        <f t="shared" si="86"/>
        <v>1.0002298850574713</v>
      </c>
      <c r="BT53" s="14" t="str">
        <f t="shared" si="87"/>
        <v>EXCELLENT</v>
      </c>
      <c r="BV53" s="1">
        <v>8</v>
      </c>
      <c r="BW53" s="9" t="s">
        <v>31</v>
      </c>
      <c r="BX53" s="2">
        <f>D53+L53+[2]Sheet1!F11+AZ53+BH53+BP53+AB53+AJ53+AR53</f>
        <v>288720000</v>
      </c>
      <c r="BY53" s="2">
        <f>E53+M53+[2]Sheet1!G11+BA53+BI53+BQ53+AC53+AK53+AS53</f>
        <v>251564000</v>
      </c>
      <c r="BZ53" s="2">
        <f t="shared" si="88"/>
        <v>37156000</v>
      </c>
      <c r="CA53" s="13">
        <f t="shared" si="89"/>
        <v>0.87130784150734275</v>
      </c>
      <c r="CB53" s="14" t="str">
        <f t="shared" si="90"/>
        <v>GOOD</v>
      </c>
    </row>
    <row r="54" spans="1:83" ht="14.25" customHeight="1">
      <c r="B54" s="1">
        <v>9</v>
      </c>
      <c r="C54" s="9" t="s">
        <v>32</v>
      </c>
      <c r="D54" s="2">
        <f>'[1]REKAP KEPATUHAN-RUMUS-1'!D750</f>
        <v>69800000</v>
      </c>
      <c r="E54" s="2">
        <f>'[1]REKAP KEPATUHAN-RUMUS-1'!E750</f>
        <v>69800000</v>
      </c>
      <c r="F54" s="2">
        <f t="shared" si="64"/>
        <v>0</v>
      </c>
      <c r="G54" s="13">
        <f t="shared" si="65"/>
        <v>1</v>
      </c>
      <c r="H54" s="14" t="str">
        <f t="shared" si="66"/>
        <v>EXCELLENT</v>
      </c>
      <c r="J54" s="1">
        <v>9</v>
      </c>
      <c r="K54" s="9" t="s">
        <v>32</v>
      </c>
      <c r="L54" s="2">
        <f>'[1]REKAP KEPATUHAN-RUMUS-1'!L750</f>
        <v>62025000</v>
      </c>
      <c r="M54" s="2">
        <f>'[1]REKAP KEPATUHAN-RUMUS-1'!M750</f>
        <v>62025000</v>
      </c>
      <c r="N54" s="2">
        <f t="shared" si="67"/>
        <v>0</v>
      </c>
      <c r="O54" s="13">
        <f t="shared" si="68"/>
        <v>1</v>
      </c>
      <c r="P54" s="14" t="str">
        <f t="shared" si="69"/>
        <v>EXCELLENT</v>
      </c>
      <c r="Z54" s="1">
        <v>9</v>
      </c>
      <c r="AA54" s="9" t="s">
        <v>32</v>
      </c>
      <c r="AB54" s="2">
        <f>'[1]REKAP KEPATUHAN-RUMUS-1'!AB750</f>
        <v>112100000</v>
      </c>
      <c r="AC54" s="2">
        <f>'[1]REKAP KEPATUHAN-RUMUS-1'!AC750</f>
        <v>112100000</v>
      </c>
      <c r="AD54" s="2">
        <f t="shared" si="70"/>
        <v>0</v>
      </c>
      <c r="AE54" s="13">
        <f t="shared" si="71"/>
        <v>1</v>
      </c>
      <c r="AF54" s="14" t="str">
        <f t="shared" si="72"/>
        <v>EXCELLENT</v>
      </c>
      <c r="AH54" s="1">
        <v>9</v>
      </c>
      <c r="AI54" s="9" t="s">
        <v>32</v>
      </c>
      <c r="AJ54" s="2">
        <f>'[1]REKAP KEPATUHAN-RUMUS-1'!AJ750</f>
        <v>0</v>
      </c>
      <c r="AK54" s="2">
        <f>'[1]REKAP KEPATUHAN-RUMUS-1'!AK750</f>
        <v>0</v>
      </c>
      <c r="AL54" s="2">
        <f t="shared" si="73"/>
        <v>0</v>
      </c>
      <c r="AM54" s="13">
        <f t="shared" si="74"/>
        <v>0</v>
      </c>
      <c r="AN54" s="14" t="str">
        <f t="shared" si="75"/>
        <v>POOR</v>
      </c>
      <c r="AP54" s="1">
        <v>9</v>
      </c>
      <c r="AQ54" s="9" t="s">
        <v>32</v>
      </c>
      <c r="AR54" s="2">
        <f>'[1]REKAP KEPATUHAN-RUMUS-1'!AR750</f>
        <v>0</v>
      </c>
      <c r="AS54" s="2">
        <f>'[1]REKAP KEPATUHAN-RUMUS-1'!AS750</f>
        <v>0</v>
      </c>
      <c r="AT54" s="2">
        <f t="shared" si="76"/>
        <v>0</v>
      </c>
      <c r="AU54" s="13">
        <f t="shared" si="77"/>
        <v>0</v>
      </c>
      <c r="AV54" s="14" t="str">
        <f t="shared" si="78"/>
        <v>POOR</v>
      </c>
      <c r="AX54" s="1">
        <v>9</v>
      </c>
      <c r="AY54" s="9" t="s">
        <v>32</v>
      </c>
      <c r="AZ54" s="2">
        <f>'[1]REKAP KEPATUHAN-RUMUS-1'!BA700</f>
        <v>0</v>
      </c>
      <c r="BA54" s="2">
        <f>'[1]REKAP KEPATUHAN-RUMUS-1'!BB700</f>
        <v>0</v>
      </c>
      <c r="BB54" s="2">
        <f t="shared" si="79"/>
        <v>0</v>
      </c>
      <c r="BC54" s="13">
        <f t="shared" si="80"/>
        <v>0</v>
      </c>
      <c r="BD54" s="14" t="str">
        <f t="shared" si="81"/>
        <v>POOR</v>
      </c>
      <c r="BF54" s="1">
        <v>9</v>
      </c>
      <c r="BG54" s="9" t="s">
        <v>32</v>
      </c>
      <c r="BH54" s="2">
        <f>'[1]REKAP KEPATUHAN-RUMUS-1'!BA706</f>
        <v>0</v>
      </c>
      <c r="BI54" s="2">
        <f>'[1]REKAP KEPATUHAN-RUMUS-1'!BB706</f>
        <v>0</v>
      </c>
      <c r="BJ54" s="2">
        <f t="shared" si="82"/>
        <v>0</v>
      </c>
      <c r="BK54" s="13">
        <f t="shared" si="83"/>
        <v>0</v>
      </c>
      <c r="BL54" s="14" t="str">
        <f t="shared" si="84"/>
        <v>POOR</v>
      </c>
      <c r="BN54" s="1">
        <v>9</v>
      </c>
      <c r="BO54" s="9" t="s">
        <v>32</v>
      </c>
      <c r="BP54" s="2">
        <f>'[1]REKAP KEPATUHAN-RUMUS-1'!BA712</f>
        <v>7100000</v>
      </c>
      <c r="BQ54" s="2">
        <f>'[1]REKAP KEPATUHAN-RUMUS-1'!BB712</f>
        <v>7100000</v>
      </c>
      <c r="BR54" s="2">
        <f t="shared" si="85"/>
        <v>0</v>
      </c>
      <c r="BS54" s="13">
        <f t="shared" si="86"/>
        <v>1</v>
      </c>
      <c r="BT54" s="14" t="str">
        <f t="shared" si="87"/>
        <v>EXCELLENT</v>
      </c>
      <c r="BV54" s="1">
        <v>9</v>
      </c>
      <c r="BW54" s="9" t="s">
        <v>32</v>
      </c>
      <c r="BX54" s="2">
        <f>D54+L54+[2]Sheet1!F12+AZ54+BH54+BP54+AB54+AJ54+AR54</f>
        <v>251025000</v>
      </c>
      <c r="BY54" s="2">
        <f>E54+M54+[2]Sheet1!G12+BA54+BI54+BQ54+AC54+AK54+AS54</f>
        <v>251025000</v>
      </c>
      <c r="BZ54" s="2">
        <f t="shared" si="88"/>
        <v>0</v>
      </c>
      <c r="CA54" s="13">
        <f t="shared" si="89"/>
        <v>1</v>
      </c>
      <c r="CB54" s="14" t="str">
        <f t="shared" si="90"/>
        <v>EXCELLENT</v>
      </c>
    </row>
    <row r="55" spans="1:83" ht="14.25" customHeight="1">
      <c r="B55" s="1">
        <v>10</v>
      </c>
      <c r="C55" s="9" t="s">
        <v>33</v>
      </c>
      <c r="D55" s="2">
        <f>'[1]REKAP KEPATUHAN-RUMUS-1'!D836</f>
        <v>70650000</v>
      </c>
      <c r="E55" s="2">
        <f>'[1]REKAP KEPATUHAN-RUMUS-1'!E836</f>
        <v>70641000</v>
      </c>
      <c r="F55" s="2">
        <f t="shared" si="64"/>
        <v>9000</v>
      </c>
      <c r="G55" s="13">
        <f t="shared" si="65"/>
        <v>0.9998726114649682</v>
      </c>
      <c r="H55" s="14" t="str">
        <f t="shared" si="66"/>
        <v>EXCELLENT</v>
      </c>
      <c r="J55" s="1">
        <v>10</v>
      </c>
      <c r="K55" s="9" t="s">
        <v>33</v>
      </c>
      <c r="L55" s="2">
        <f>'[1]REKAP KEPATUHAN-RUMUS-1'!L836</f>
        <v>86400000</v>
      </c>
      <c r="M55" s="2">
        <f>'[1]REKAP KEPATUHAN-RUMUS-1'!M836</f>
        <v>78427000</v>
      </c>
      <c r="N55" s="2">
        <f t="shared" si="67"/>
        <v>7973000</v>
      </c>
      <c r="O55" s="13">
        <f t="shared" si="68"/>
        <v>0.90771990740740738</v>
      </c>
      <c r="P55" s="14" t="str">
        <f t="shared" si="69"/>
        <v>GOOD</v>
      </c>
      <c r="Z55" s="1">
        <v>10</v>
      </c>
      <c r="AA55" s="9" t="s">
        <v>33</v>
      </c>
      <c r="AB55" s="2">
        <f>'[1]REKAP KEPATUHAN-RUMUS-1'!AB836</f>
        <v>86325000</v>
      </c>
      <c r="AC55" s="2">
        <f>'[1]REKAP KEPATUHAN-RUMUS-1'!AC836</f>
        <v>65147000</v>
      </c>
      <c r="AD55" s="2">
        <f t="shared" si="70"/>
        <v>21178000</v>
      </c>
      <c r="AE55" s="13">
        <f t="shared" si="71"/>
        <v>0.75467130031856355</v>
      </c>
      <c r="AF55" s="14" t="str">
        <f t="shared" si="72"/>
        <v>AVERAGE</v>
      </c>
      <c r="AH55" s="1">
        <v>10</v>
      </c>
      <c r="AI55" s="9" t="s">
        <v>33</v>
      </c>
      <c r="AJ55" s="2">
        <f>'[1]REKAP KEPATUHAN-RUMUS-1'!AJ836</f>
        <v>0</v>
      </c>
      <c r="AK55" s="2">
        <f>'[1]REKAP KEPATUHAN-RUMUS-1'!AK836</f>
        <v>0</v>
      </c>
      <c r="AL55" s="2">
        <f t="shared" si="73"/>
        <v>0</v>
      </c>
      <c r="AM55" s="13">
        <f t="shared" si="74"/>
        <v>0</v>
      </c>
      <c r="AN55" s="14" t="str">
        <f t="shared" si="75"/>
        <v>POOR</v>
      </c>
      <c r="AP55" s="1">
        <v>10</v>
      </c>
      <c r="AQ55" s="9" t="s">
        <v>33</v>
      </c>
      <c r="AR55" s="2">
        <f>'[1]REKAP KEPATUHAN-RUMUS-1'!AR836</f>
        <v>0</v>
      </c>
      <c r="AS55" s="2">
        <f>'[1]REKAP KEPATUHAN-RUMUS-1'!AS836</f>
        <v>0</v>
      </c>
      <c r="AT55" s="2">
        <f t="shared" si="76"/>
        <v>0</v>
      </c>
      <c r="AU55" s="13">
        <f t="shared" si="77"/>
        <v>0</v>
      </c>
      <c r="AV55" s="14" t="str">
        <f t="shared" si="78"/>
        <v>POOR</v>
      </c>
      <c r="AX55" s="1">
        <v>10</v>
      </c>
      <c r="AY55" s="9" t="s">
        <v>33</v>
      </c>
      <c r="AZ55" s="2">
        <f>'[1]REKAP KEPATUHAN-RUMUS-1'!BA786</f>
        <v>2450000</v>
      </c>
      <c r="BA55" s="2">
        <f>'[1]REKAP KEPATUHAN-RUMUS-1'!BB786</f>
        <v>2450000</v>
      </c>
      <c r="BB55" s="2">
        <f t="shared" si="79"/>
        <v>0</v>
      </c>
      <c r="BC55" s="13">
        <f t="shared" si="80"/>
        <v>1</v>
      </c>
      <c r="BD55" s="14" t="str">
        <f t="shared" si="81"/>
        <v>EXCELLENT</v>
      </c>
      <c r="BF55" s="1">
        <v>10</v>
      </c>
      <c r="BG55" s="9" t="s">
        <v>33</v>
      </c>
      <c r="BH55" s="2">
        <f>'[1]REKAP KEPATUHAN-RUMUS-1'!BA792</f>
        <v>1050000</v>
      </c>
      <c r="BI55" s="2">
        <f>'[1]REKAP KEPATUHAN-RUMUS-1'!BB792</f>
        <v>1050000</v>
      </c>
      <c r="BJ55" s="2">
        <f t="shared" si="82"/>
        <v>0</v>
      </c>
      <c r="BK55" s="13">
        <f t="shared" si="83"/>
        <v>1</v>
      </c>
      <c r="BL55" s="14" t="str">
        <f t="shared" si="84"/>
        <v>EXCELLENT</v>
      </c>
      <c r="BN55" s="1">
        <v>10</v>
      </c>
      <c r="BO55" s="9" t="s">
        <v>33</v>
      </c>
      <c r="BP55" s="2">
        <f>'[1]REKAP KEPATUHAN-RUMUS-1'!BA798</f>
        <v>11250000</v>
      </c>
      <c r="BQ55" s="2">
        <f>'[1]REKAP KEPATUHAN-RUMUS-1'!BB798</f>
        <v>6388000</v>
      </c>
      <c r="BR55" s="2">
        <f t="shared" si="85"/>
        <v>4862000</v>
      </c>
      <c r="BS55" s="13">
        <f t="shared" si="86"/>
        <v>0.56782222222222223</v>
      </c>
      <c r="BT55" s="14" t="str">
        <f t="shared" si="87"/>
        <v>POOR</v>
      </c>
      <c r="BV55" s="1">
        <v>10</v>
      </c>
      <c r="BW55" s="9" t="s">
        <v>33</v>
      </c>
      <c r="BX55" s="2">
        <f>D55+L55+[2]Sheet1!F13+AZ55+BH55+BP55+AB55+AJ55+AR55</f>
        <v>258125000</v>
      </c>
      <c r="BY55" s="2">
        <f>E55+M55+[2]Sheet1!G13+BA55+BI55+BQ55+AC55+AK55+AS55</f>
        <v>224103000</v>
      </c>
      <c r="BZ55" s="2">
        <f t="shared" si="88"/>
        <v>34022000</v>
      </c>
      <c r="CA55" s="13">
        <f t="shared" si="89"/>
        <v>0.8681956416464891</v>
      </c>
      <c r="CB55" s="14" t="str">
        <f t="shared" si="90"/>
        <v>GOOD</v>
      </c>
    </row>
    <row r="56" spans="1:83" ht="14.25" customHeight="1">
      <c r="B56" s="1">
        <v>11</v>
      </c>
      <c r="C56" s="9" t="s">
        <v>34</v>
      </c>
      <c r="D56" s="2">
        <f>'[1]REKAP KEPATUHAN-RUMUS-1'!D922</f>
        <v>60500000</v>
      </c>
      <c r="E56" s="2">
        <f>'[1]REKAP KEPATUHAN-RUMUS-1'!E922</f>
        <v>55150000</v>
      </c>
      <c r="F56" s="2">
        <f t="shared" si="64"/>
        <v>5350000</v>
      </c>
      <c r="G56" s="13">
        <f t="shared" si="65"/>
        <v>0.9115702479338843</v>
      </c>
      <c r="H56" s="14" t="str">
        <f t="shared" si="66"/>
        <v>GOOD</v>
      </c>
      <c r="J56" s="1">
        <v>11</v>
      </c>
      <c r="K56" s="9" t="s">
        <v>34</v>
      </c>
      <c r="L56" s="2">
        <f>'[1]REKAP KEPATUHAN-RUMUS-1'!L922</f>
        <v>47850000</v>
      </c>
      <c r="M56" s="2">
        <f>'[1]REKAP KEPATUHAN-RUMUS-1'!M922</f>
        <v>43350000</v>
      </c>
      <c r="N56" s="2">
        <f t="shared" si="67"/>
        <v>4500000</v>
      </c>
      <c r="O56" s="13">
        <f t="shared" si="68"/>
        <v>0.90595611285266453</v>
      </c>
      <c r="P56" s="14" t="str">
        <f t="shared" si="69"/>
        <v>GOOD</v>
      </c>
      <c r="Z56" s="1">
        <v>11</v>
      </c>
      <c r="AA56" s="9" t="s">
        <v>34</v>
      </c>
      <c r="AB56" s="2">
        <f>'[1]REKAP KEPATUHAN-RUMUS-1'!AB922</f>
        <v>133540000</v>
      </c>
      <c r="AC56" s="2">
        <f>'[1]REKAP KEPATUHAN-RUMUS-1'!AC922</f>
        <v>130350000</v>
      </c>
      <c r="AD56" s="2">
        <f t="shared" si="70"/>
        <v>3190000</v>
      </c>
      <c r="AE56" s="13">
        <f t="shared" si="71"/>
        <v>0.97611202635914329</v>
      </c>
      <c r="AF56" s="14" t="str">
        <f t="shared" si="72"/>
        <v>GOOD</v>
      </c>
      <c r="AH56" s="1">
        <v>11</v>
      </c>
      <c r="AI56" s="9" t="s">
        <v>34</v>
      </c>
      <c r="AJ56" s="2">
        <f>'[1]REKAP KEPATUHAN-RUMUS-1'!AJ922</f>
        <v>0</v>
      </c>
      <c r="AK56" s="2">
        <f>'[1]REKAP KEPATUHAN-RUMUS-1'!AK922</f>
        <v>0</v>
      </c>
      <c r="AL56" s="2">
        <f t="shared" si="73"/>
        <v>0</v>
      </c>
      <c r="AM56" s="13">
        <f t="shared" si="74"/>
        <v>0</v>
      </c>
      <c r="AN56" s="14" t="str">
        <f t="shared" si="75"/>
        <v>POOR</v>
      </c>
      <c r="AP56" s="1">
        <v>11</v>
      </c>
      <c r="AQ56" s="9" t="s">
        <v>34</v>
      </c>
      <c r="AR56" s="2">
        <f>'[1]REKAP KEPATUHAN-RUMUS-1'!AR922</f>
        <v>0</v>
      </c>
      <c r="AS56" s="2">
        <f>'[1]REKAP KEPATUHAN-RUMUS-1'!AS922</f>
        <v>0</v>
      </c>
      <c r="AT56" s="2">
        <f t="shared" si="76"/>
        <v>0</v>
      </c>
      <c r="AU56" s="13">
        <f t="shared" si="77"/>
        <v>0</v>
      </c>
      <c r="AV56" s="14" t="str">
        <f t="shared" si="78"/>
        <v>POOR</v>
      </c>
      <c r="AX56" s="1">
        <v>11</v>
      </c>
      <c r="AY56" s="9" t="s">
        <v>34</v>
      </c>
      <c r="AZ56" s="2">
        <f>'[1]REKAP KEPATUHAN-RUMUS-1'!BA872</f>
        <v>0</v>
      </c>
      <c r="BA56" s="2">
        <f>'[1]REKAP KEPATUHAN-RUMUS-1'!BB872</f>
        <v>0</v>
      </c>
      <c r="BB56" s="2">
        <f t="shared" si="79"/>
        <v>0</v>
      </c>
      <c r="BC56" s="13">
        <f t="shared" si="80"/>
        <v>0</v>
      </c>
      <c r="BD56" s="14" t="str">
        <f t="shared" si="81"/>
        <v>POOR</v>
      </c>
      <c r="BF56" s="1">
        <v>11</v>
      </c>
      <c r="BG56" s="9" t="s">
        <v>34</v>
      </c>
      <c r="BH56" s="2">
        <f>'[1]REKAP KEPATUHAN-RUMUS-1'!BA878</f>
        <v>0</v>
      </c>
      <c r="BI56" s="2">
        <f>'[1]REKAP KEPATUHAN-RUMUS-1'!BB878</f>
        <v>600000</v>
      </c>
      <c r="BJ56" s="2">
        <f t="shared" si="82"/>
        <v>-600000</v>
      </c>
      <c r="BK56" s="13">
        <f t="shared" si="83"/>
        <v>0</v>
      </c>
      <c r="BL56" s="14" t="str">
        <f t="shared" si="84"/>
        <v>POOR</v>
      </c>
      <c r="BN56" s="1">
        <v>11</v>
      </c>
      <c r="BO56" s="9" t="s">
        <v>34</v>
      </c>
      <c r="BP56" s="2">
        <f>'[1]REKAP KEPATUHAN-RUMUS-1'!BA884</f>
        <v>10500000</v>
      </c>
      <c r="BQ56" s="2">
        <f>'[1]REKAP KEPATUHAN-RUMUS-1'!BB884</f>
        <v>10350000</v>
      </c>
      <c r="BR56" s="2">
        <f t="shared" si="85"/>
        <v>150000</v>
      </c>
      <c r="BS56" s="13">
        <f t="shared" si="86"/>
        <v>0.98571428571428577</v>
      </c>
      <c r="BT56" s="14" t="str">
        <f t="shared" si="87"/>
        <v>GOOD</v>
      </c>
      <c r="BV56" s="1">
        <v>11</v>
      </c>
      <c r="BW56" s="9" t="s">
        <v>34</v>
      </c>
      <c r="BX56" s="2">
        <f>D56+L56+[2]Sheet1!F14+AZ56+BH56+BP56+AB56+AJ56+AR56</f>
        <v>252390000</v>
      </c>
      <c r="BY56" s="2">
        <f>E56+M56+[2]Sheet1!G14+BA56+BI56+BQ56+AC56+AK56+AS56</f>
        <v>239800000</v>
      </c>
      <c r="BZ56" s="2">
        <f t="shared" si="88"/>
        <v>12590000</v>
      </c>
      <c r="CA56" s="13">
        <f t="shared" si="89"/>
        <v>0.95011688260232185</v>
      </c>
      <c r="CB56" s="14" t="str">
        <f t="shared" si="90"/>
        <v>GOOD</v>
      </c>
    </row>
    <row r="57" spans="1:83" ht="14.25" customHeight="1">
      <c r="B57" s="1">
        <v>12</v>
      </c>
      <c r="C57" s="9" t="s">
        <v>35</v>
      </c>
      <c r="D57" s="2">
        <f>'[1]REKAP KEPATUHAN-RUMUS-1'!D1008</f>
        <v>0</v>
      </c>
      <c r="E57" s="2">
        <f>'[1]REKAP KEPATUHAN-RUMUS-1'!E1008</f>
        <v>0</v>
      </c>
      <c r="F57" s="2">
        <f t="shared" si="64"/>
        <v>0</v>
      </c>
      <c r="G57" s="13">
        <f t="shared" si="65"/>
        <v>0</v>
      </c>
      <c r="H57" s="14" t="str">
        <f t="shared" si="66"/>
        <v>POOR</v>
      </c>
      <c r="J57" s="1">
        <v>12</v>
      </c>
      <c r="K57" s="9" t="s">
        <v>35</v>
      </c>
      <c r="L57" s="2">
        <f>'[1]REKAP KEPATUHAN-RUMUS-1'!L1008</f>
        <v>0</v>
      </c>
      <c r="M57" s="2">
        <f>'[1]REKAP KEPATUHAN-RUMUS-1'!M1008</f>
        <v>0</v>
      </c>
      <c r="N57" s="2">
        <f t="shared" si="67"/>
        <v>0</v>
      </c>
      <c r="O57" s="13">
        <f t="shared" si="68"/>
        <v>0</v>
      </c>
      <c r="P57" s="14" t="str">
        <f t="shared" si="69"/>
        <v>POOR</v>
      </c>
      <c r="Z57" s="1">
        <v>12</v>
      </c>
      <c r="AA57" s="9" t="s">
        <v>35</v>
      </c>
      <c r="AB57" s="2">
        <f>'[1]REKAP KEPATUHAN-RUMUS-1'!AB1008</f>
        <v>0</v>
      </c>
      <c r="AC57" s="2">
        <f>'[1]REKAP KEPATUHAN-RUMUS-1'!AC1008</f>
        <v>0</v>
      </c>
      <c r="AD57" s="2">
        <f t="shared" si="70"/>
        <v>0</v>
      </c>
      <c r="AE57" s="13">
        <f t="shared" si="71"/>
        <v>0</v>
      </c>
      <c r="AF57" s="14" t="str">
        <f t="shared" si="72"/>
        <v>POOR</v>
      </c>
      <c r="AH57" s="1">
        <v>12</v>
      </c>
      <c r="AI57" s="9" t="s">
        <v>35</v>
      </c>
      <c r="AJ57" s="2">
        <f>'[1]REKAP KEPATUHAN-RUMUS-1'!AJ1008</f>
        <v>0</v>
      </c>
      <c r="AK57" s="2">
        <f>'[1]REKAP KEPATUHAN-RUMUS-1'!AK1008</f>
        <v>0</v>
      </c>
      <c r="AL57" s="2">
        <f t="shared" si="73"/>
        <v>0</v>
      </c>
      <c r="AM57" s="13">
        <f t="shared" si="74"/>
        <v>0</v>
      </c>
      <c r="AN57" s="14" t="str">
        <f t="shared" si="75"/>
        <v>POOR</v>
      </c>
      <c r="AP57" s="1">
        <v>12</v>
      </c>
      <c r="AQ57" s="9" t="s">
        <v>35</v>
      </c>
      <c r="AR57" s="2">
        <f>'[1]REKAP KEPATUHAN-RUMUS-1'!AR1008</f>
        <v>0</v>
      </c>
      <c r="AS57" s="2">
        <f>'[1]REKAP KEPATUHAN-RUMUS-1'!AS1008</f>
        <v>0</v>
      </c>
      <c r="AT57" s="2">
        <f t="shared" si="76"/>
        <v>0</v>
      </c>
      <c r="AU57" s="13">
        <f t="shared" si="77"/>
        <v>0</v>
      </c>
      <c r="AV57" s="14" t="str">
        <f t="shared" si="78"/>
        <v>POOR</v>
      </c>
      <c r="AX57" s="1">
        <v>12</v>
      </c>
      <c r="AY57" s="9" t="s">
        <v>35</v>
      </c>
      <c r="AZ57" s="2">
        <f>'[1]REKAP KEPATUHAN-RUMUS-1'!BA958</f>
        <v>0</v>
      </c>
      <c r="BA57" s="2">
        <f>'[1]REKAP KEPATUHAN-RUMUS-1'!BB958</f>
        <v>0</v>
      </c>
      <c r="BB57" s="2">
        <f t="shared" si="79"/>
        <v>0</v>
      </c>
      <c r="BC57" s="13">
        <f t="shared" si="80"/>
        <v>0</v>
      </c>
      <c r="BD57" s="14" t="str">
        <f t="shared" si="81"/>
        <v>POOR</v>
      </c>
      <c r="BF57" s="1">
        <v>12</v>
      </c>
      <c r="BG57" s="9" t="s">
        <v>35</v>
      </c>
      <c r="BH57" s="2">
        <f>'[1]REKAP KEPATUHAN-RUMUS-1'!BA964</f>
        <v>0</v>
      </c>
      <c r="BI57" s="2">
        <f>'[1]REKAP KEPATUHAN-RUMUS-1'!BB964</f>
        <v>0</v>
      </c>
      <c r="BJ57" s="2">
        <f t="shared" si="82"/>
        <v>0</v>
      </c>
      <c r="BK57" s="13">
        <f t="shared" si="83"/>
        <v>0</v>
      </c>
      <c r="BL57" s="14" t="str">
        <f t="shared" si="84"/>
        <v>POOR</v>
      </c>
      <c r="BN57" s="1">
        <v>12</v>
      </c>
      <c r="BO57" s="9" t="s">
        <v>35</v>
      </c>
      <c r="BP57" s="2">
        <f>'[1]REKAP KEPATUHAN-RUMUS-1'!BA970</f>
        <v>0</v>
      </c>
      <c r="BQ57" s="2">
        <f>'[1]REKAP KEPATUHAN-RUMUS-1'!BB970</f>
        <v>0</v>
      </c>
      <c r="BR57" s="2">
        <f t="shared" si="85"/>
        <v>0</v>
      </c>
      <c r="BS57" s="13">
        <f t="shared" si="86"/>
        <v>0</v>
      </c>
      <c r="BT57" s="14" t="str">
        <f t="shared" si="87"/>
        <v>POOR</v>
      </c>
      <c r="BV57" s="1">
        <v>12</v>
      </c>
      <c r="BW57" s="9" t="s">
        <v>35</v>
      </c>
      <c r="BX57" s="2">
        <f>D57+L57+[2]Sheet1!F15+AZ57+BH57+BP57+AB57+AJ57+AR57</f>
        <v>0</v>
      </c>
      <c r="BY57" s="2">
        <f>E57+M57+[2]Sheet1!G15+BA57+BI57+BQ57+AC57+AK57+AS57</f>
        <v>0</v>
      </c>
      <c r="BZ57" s="2">
        <f t="shared" si="88"/>
        <v>0</v>
      </c>
      <c r="CA57" s="13">
        <f t="shared" si="89"/>
        <v>0</v>
      </c>
      <c r="CB57" s="14" t="str">
        <f t="shared" si="90"/>
        <v>POOR</v>
      </c>
    </row>
    <row r="58" spans="1:83" ht="14.25" customHeight="1">
      <c r="B58" s="1">
        <v>13</v>
      </c>
      <c r="C58" s="9" t="s">
        <v>36</v>
      </c>
      <c r="D58" s="2">
        <f>'[1]REKAP KEPATUHAN-RUMUS-1'!D1094</f>
        <v>0</v>
      </c>
      <c r="E58" s="2">
        <f>'[1]REKAP KEPATUHAN-RUMUS-1'!E1094</f>
        <v>0</v>
      </c>
      <c r="F58" s="2">
        <f t="shared" si="64"/>
        <v>0</v>
      </c>
      <c r="G58" s="13">
        <f t="shared" si="65"/>
        <v>0</v>
      </c>
      <c r="H58" s="14" t="str">
        <f t="shared" si="66"/>
        <v>POOR</v>
      </c>
      <c r="J58" s="1">
        <v>13</v>
      </c>
      <c r="K58" s="9" t="s">
        <v>36</v>
      </c>
      <c r="L58" s="2">
        <f>'[1]REKAP KEPATUHAN-RUMUS-1'!L1094</f>
        <v>0</v>
      </c>
      <c r="M58" s="2">
        <f>'[1]REKAP KEPATUHAN-RUMUS-1'!M1094</f>
        <v>0</v>
      </c>
      <c r="N58" s="2">
        <f t="shared" si="67"/>
        <v>0</v>
      </c>
      <c r="O58" s="13">
        <f t="shared" si="68"/>
        <v>0</v>
      </c>
      <c r="P58" s="14" t="str">
        <f t="shared" si="69"/>
        <v>POOR</v>
      </c>
      <c r="Z58" s="1">
        <v>13</v>
      </c>
      <c r="AA58" s="9" t="s">
        <v>36</v>
      </c>
      <c r="AB58" s="2">
        <f>'[1]REKAP KEPATUHAN-RUMUS-1'!AB1094</f>
        <v>0</v>
      </c>
      <c r="AC58" s="2">
        <f>'[1]REKAP KEPATUHAN-RUMUS-1'!AC1094</f>
        <v>0</v>
      </c>
      <c r="AD58" s="2">
        <f t="shared" si="70"/>
        <v>0</v>
      </c>
      <c r="AE58" s="13">
        <f t="shared" si="71"/>
        <v>0</v>
      </c>
      <c r="AF58" s="14" t="str">
        <f t="shared" si="72"/>
        <v>POOR</v>
      </c>
      <c r="AH58" s="1">
        <v>13</v>
      </c>
      <c r="AI58" s="9" t="s">
        <v>36</v>
      </c>
      <c r="AJ58" s="2">
        <f>'[1]REKAP KEPATUHAN-RUMUS-1'!AJ1094</f>
        <v>0</v>
      </c>
      <c r="AK58" s="2">
        <f>'[1]REKAP KEPATUHAN-RUMUS-1'!AK1094</f>
        <v>0</v>
      </c>
      <c r="AL58" s="2">
        <f t="shared" si="73"/>
        <v>0</v>
      </c>
      <c r="AM58" s="13">
        <f t="shared" si="74"/>
        <v>0</v>
      </c>
      <c r="AN58" s="14" t="str">
        <f t="shared" si="75"/>
        <v>POOR</v>
      </c>
      <c r="AP58" s="1">
        <v>13</v>
      </c>
      <c r="AQ58" s="9" t="s">
        <v>36</v>
      </c>
      <c r="AR58" s="2">
        <f>'[1]REKAP KEPATUHAN-RUMUS-1'!AR1094</f>
        <v>0</v>
      </c>
      <c r="AS58" s="2">
        <f>'[1]REKAP KEPATUHAN-RUMUS-1'!AS1094</f>
        <v>0</v>
      </c>
      <c r="AT58" s="2">
        <f t="shared" si="76"/>
        <v>0</v>
      </c>
      <c r="AU58" s="13">
        <f t="shared" si="77"/>
        <v>0</v>
      </c>
      <c r="AV58" s="14" t="str">
        <f t="shared" si="78"/>
        <v>POOR</v>
      </c>
      <c r="AX58" s="1">
        <v>13</v>
      </c>
      <c r="AY58" s="9" t="s">
        <v>36</v>
      </c>
      <c r="AZ58" s="2">
        <f>'[1]REKAP KEPATUHAN-RUMUS-1'!BA1044</f>
        <v>0</v>
      </c>
      <c r="BA58" s="2">
        <f>'[1]REKAP KEPATUHAN-RUMUS-1'!BB1044</f>
        <v>0</v>
      </c>
      <c r="BB58" s="2">
        <f t="shared" si="79"/>
        <v>0</v>
      </c>
      <c r="BC58" s="13">
        <f t="shared" si="80"/>
        <v>0</v>
      </c>
      <c r="BD58" s="14" t="str">
        <f t="shared" si="81"/>
        <v>POOR</v>
      </c>
      <c r="BF58" s="1">
        <v>13</v>
      </c>
      <c r="BG58" s="9" t="s">
        <v>36</v>
      </c>
      <c r="BH58" s="2">
        <f>'[1]REKAP KEPATUHAN-RUMUS-1'!BA1050</f>
        <v>0</v>
      </c>
      <c r="BI58" s="2">
        <f>'[1]REKAP KEPATUHAN-RUMUS-1'!BB1050</f>
        <v>0</v>
      </c>
      <c r="BJ58" s="2">
        <f t="shared" si="82"/>
        <v>0</v>
      </c>
      <c r="BK58" s="13">
        <f t="shared" si="83"/>
        <v>0</v>
      </c>
      <c r="BL58" s="14" t="str">
        <f t="shared" si="84"/>
        <v>POOR</v>
      </c>
      <c r="BN58" s="1">
        <v>13</v>
      </c>
      <c r="BO58" s="9" t="s">
        <v>36</v>
      </c>
      <c r="BP58" s="2">
        <f>'[1]REKAP KEPATUHAN-RUMUS-1'!BA1056</f>
        <v>0</v>
      </c>
      <c r="BQ58" s="2">
        <f>'[1]REKAP KEPATUHAN-RUMUS-1'!BB1056</f>
        <v>0</v>
      </c>
      <c r="BR58" s="2">
        <f t="shared" si="85"/>
        <v>0</v>
      </c>
      <c r="BS58" s="13">
        <f t="shared" si="86"/>
        <v>0</v>
      </c>
      <c r="BT58" s="14" t="str">
        <f t="shared" si="87"/>
        <v>POOR</v>
      </c>
      <c r="BV58" s="1">
        <v>13</v>
      </c>
      <c r="BW58" s="9" t="s">
        <v>36</v>
      </c>
      <c r="BX58" s="2">
        <f>D58+L58+[2]Sheet1!F16+AZ58+BH58+BP58+AB58+AJ58+AR58</f>
        <v>0</v>
      </c>
      <c r="BY58" s="2">
        <f>E58+M58+[2]Sheet1!G16+BA58+BI58+BQ58+AC58+AK58+AS58</f>
        <v>0</v>
      </c>
      <c r="BZ58" s="2">
        <f t="shared" si="88"/>
        <v>0</v>
      </c>
      <c r="CA58" s="13">
        <f t="shared" si="89"/>
        <v>0</v>
      </c>
      <c r="CB58" s="14" t="str">
        <f t="shared" si="90"/>
        <v>POOR</v>
      </c>
    </row>
    <row r="59" spans="1:83" ht="14.25" customHeight="1">
      <c r="B59" s="15"/>
      <c r="C59" s="16" t="s">
        <v>37</v>
      </c>
      <c r="D59" s="17">
        <f>IF($D$3="",0,SUM(D46:D58))</f>
        <v>771408333</v>
      </c>
      <c r="E59" s="17">
        <f>IF($D$3="",0,SUM(E46:E58))</f>
        <v>727311500</v>
      </c>
      <c r="F59" s="17">
        <f>IF(D$3="",0,D59-E59)</f>
        <v>44096833</v>
      </c>
      <c r="G59" s="18">
        <f t="shared" si="65"/>
        <v>0.94283593900456353</v>
      </c>
      <c r="H59" s="14" t="str">
        <f t="shared" si="66"/>
        <v>GOOD</v>
      </c>
      <c r="J59" s="15"/>
      <c r="K59" s="16" t="s">
        <v>37</v>
      </c>
      <c r="L59" s="17">
        <f t="shared" ref="L59:M59" si="91">IF($L$3="",0,SUM(L46:L58))</f>
        <v>734749444</v>
      </c>
      <c r="M59" s="17">
        <f t="shared" si="91"/>
        <v>685314000</v>
      </c>
      <c r="N59" s="17">
        <f>IF(L$3="",0,L59-M59)</f>
        <v>49435444</v>
      </c>
      <c r="O59" s="18">
        <f t="shared" si="68"/>
        <v>0.93271795657187317</v>
      </c>
      <c r="P59" s="14" t="str">
        <f t="shared" si="69"/>
        <v>GOOD</v>
      </c>
      <c r="Z59" s="15"/>
      <c r="AA59" s="16" t="s">
        <v>37</v>
      </c>
      <c r="AB59" s="17">
        <f t="shared" ref="AB59:AC59" si="92">IF($AB$3="",0,SUM(AB46:AB58))</f>
        <v>1382503000</v>
      </c>
      <c r="AC59" s="17">
        <f t="shared" si="92"/>
        <v>1168541500</v>
      </c>
      <c r="AD59" s="17">
        <f>IF(AB$3="",0,AB59-AC59)</f>
        <v>213961500</v>
      </c>
      <c r="AE59" s="18">
        <f t="shared" si="71"/>
        <v>0.84523614053640395</v>
      </c>
      <c r="AF59" s="14" t="str">
        <f t="shared" si="72"/>
        <v>GOOD</v>
      </c>
      <c r="AH59" s="15"/>
      <c r="AI59" s="16" t="s">
        <v>37</v>
      </c>
      <c r="AJ59" s="17">
        <f t="shared" ref="AJ59:AK59" si="93">IF($AB$3="",0,SUM(AJ46:AJ58))</f>
        <v>0</v>
      </c>
      <c r="AK59" s="17">
        <f t="shared" si="93"/>
        <v>0</v>
      </c>
      <c r="AL59" s="17">
        <f>IF(AJ$3="",0,AJ59-AK59)</f>
        <v>0</v>
      </c>
      <c r="AM59" s="18">
        <f t="shared" si="74"/>
        <v>0</v>
      </c>
      <c r="AN59" s="14" t="str">
        <f t="shared" si="75"/>
        <v>POOR</v>
      </c>
      <c r="AP59" s="15"/>
      <c r="AQ59" s="16" t="s">
        <v>37</v>
      </c>
      <c r="AR59" s="17">
        <f t="shared" ref="AR59:AS59" si="94">IF($AB$3="",0,SUM(AR46:AR58))</f>
        <v>0</v>
      </c>
      <c r="AS59" s="17">
        <f t="shared" si="94"/>
        <v>0</v>
      </c>
      <c r="AT59" s="17">
        <f>IF(AR$3="",0,AR59-AS59)</f>
        <v>0</v>
      </c>
      <c r="AU59" s="18">
        <f t="shared" si="77"/>
        <v>0</v>
      </c>
      <c r="AV59" s="14" t="str">
        <f t="shared" si="78"/>
        <v>POOR</v>
      </c>
      <c r="AX59" s="15"/>
      <c r="AY59" s="16" t="s">
        <v>37</v>
      </c>
      <c r="AZ59" s="17">
        <f t="shared" ref="AZ59:BA59" si="95">IF($AZ$3="",0,SUM(AZ46:AZ58))</f>
        <v>7500000</v>
      </c>
      <c r="BA59" s="17">
        <f t="shared" si="95"/>
        <v>6900000</v>
      </c>
      <c r="BB59" s="17">
        <f>IF(AZ$3="",0,AZ59-BA59)</f>
        <v>600000</v>
      </c>
      <c r="BC59" s="18">
        <f t="shared" si="80"/>
        <v>0.92</v>
      </c>
      <c r="BD59" s="14" t="str">
        <f t="shared" si="81"/>
        <v>GOOD</v>
      </c>
      <c r="BF59" s="15"/>
      <c r="BG59" s="16" t="s">
        <v>37</v>
      </c>
      <c r="BH59" s="17">
        <f t="shared" ref="BH59:BI59" si="96">IF($BH$3="",0,SUM(BH46:BH58))</f>
        <v>23432250</v>
      </c>
      <c r="BI59" s="17">
        <f t="shared" si="96"/>
        <v>17932200</v>
      </c>
      <c r="BJ59" s="17">
        <f>IF(BH$3="",0,BH59-BI59)</f>
        <v>5500050</v>
      </c>
      <c r="BK59" s="18">
        <f t="shared" si="83"/>
        <v>0.7652786224114202</v>
      </c>
      <c r="BL59" s="14" t="str">
        <f t="shared" si="84"/>
        <v>AVERAGE</v>
      </c>
      <c r="BN59" s="15"/>
      <c r="BO59" s="16" t="s">
        <v>37</v>
      </c>
      <c r="BP59" s="17">
        <f t="shared" ref="BP59:BQ59" si="97">IF($BP$3="",0,SUM(BP46:BP58))</f>
        <v>123860000</v>
      </c>
      <c r="BQ59" s="17">
        <f t="shared" si="97"/>
        <v>106997000</v>
      </c>
      <c r="BR59" s="17">
        <f>IF(BP$3="",0,BP59-BQ59)</f>
        <v>16863000</v>
      </c>
      <c r="BS59" s="18">
        <f t="shared" si="86"/>
        <v>0.863854351687389</v>
      </c>
      <c r="BT59" s="14" t="str">
        <f t="shared" si="87"/>
        <v>GOOD</v>
      </c>
      <c r="BV59" s="15"/>
      <c r="BW59" s="16" t="s">
        <v>37</v>
      </c>
      <c r="BX59" s="17">
        <f t="shared" ref="BX59:BY59" si="98">SUM(BX46:BX58)</f>
        <v>3043453027</v>
      </c>
      <c r="BY59" s="17">
        <f t="shared" si="98"/>
        <v>2712996200</v>
      </c>
      <c r="BZ59" s="17">
        <f t="shared" si="88"/>
        <v>330456827</v>
      </c>
      <c r="CA59" s="18">
        <f t="shared" si="89"/>
        <v>0.89142042802423704</v>
      </c>
      <c r="CB59" s="14" t="str">
        <f t="shared" si="90"/>
        <v>GOOD</v>
      </c>
    </row>
    <row r="60" spans="1:83" ht="14.25" customHeight="1">
      <c r="B60" s="1"/>
      <c r="D60" s="2"/>
      <c r="E60" s="2"/>
      <c r="F60" s="2">
        <f>F59-'[1]REKAP KEPATUHAN-RUMUS-1'!F1267</f>
        <v>0</v>
      </c>
      <c r="J60" s="1"/>
      <c r="L60" s="2"/>
      <c r="M60" s="2"/>
      <c r="N60" s="2">
        <f>N59-'[1]REKAP KEPATUHAN-RUMUS-1'!N1267</f>
        <v>0</v>
      </c>
      <c r="R60" s="1"/>
      <c r="T60" s="2"/>
      <c r="U60" s="2"/>
      <c r="V60" s="2">
        <f>[2]Sheet1!H17-'[1]REKAP KEPATUHAN-RUMUS-1'!V1267</f>
        <v>-65282000</v>
      </c>
      <c r="Z60" s="1"/>
      <c r="AB60" s="2"/>
      <c r="AC60" s="2"/>
      <c r="AD60" s="2">
        <f>AD59-'[1]REKAP KEPATUHAN-RUMUS-1'!AD1267</f>
        <v>-422154000</v>
      </c>
      <c r="AH60" s="1"/>
      <c r="AJ60" s="2"/>
      <c r="AK60" s="2"/>
      <c r="AL60" s="2">
        <f>AL59-'[1]REKAP KEPATUHAN-RUMUS-1'!AL1267</f>
        <v>0</v>
      </c>
      <c r="AP60" s="1"/>
      <c r="AR60" s="2"/>
      <c r="AS60" s="2"/>
      <c r="AT60" s="2">
        <f>AT59-'[1]REKAP KEPATUHAN-RUMUS-1'!AT1267</f>
        <v>0</v>
      </c>
      <c r="AX60" s="1"/>
      <c r="AZ60" s="2"/>
      <c r="BA60" s="2"/>
      <c r="BB60" s="2">
        <f>BB59-'[1]REKAP KEPATUHAN-RUMUS-1'!BB1267</f>
        <v>600000</v>
      </c>
      <c r="BF60" s="1"/>
      <c r="BH60" s="2"/>
      <c r="BI60" s="2"/>
      <c r="BJ60" s="2">
        <f>BJ59-'[1]REKAP KEPATUHAN-RUMUS-1'!BJ1267</f>
        <v>5500050</v>
      </c>
      <c r="BN60" s="1"/>
      <c r="BP60" s="2"/>
      <c r="BQ60" s="2"/>
      <c r="BR60" s="2">
        <f>BR59-'[1]REKAP KEPATUHAN-RUMUS-1'!BR1267</f>
        <v>16863000</v>
      </c>
      <c r="BV60" s="1"/>
    </row>
    <row r="61" spans="1:83" ht="14.25" customHeight="1">
      <c r="B61" s="1"/>
      <c r="D61" s="2"/>
      <c r="E61" s="2"/>
      <c r="F61" s="2"/>
      <c r="J61" s="1"/>
      <c r="R61" s="1"/>
      <c r="Z61" s="1"/>
      <c r="AH61" s="1"/>
      <c r="AP61" s="1"/>
      <c r="AX61" s="1"/>
      <c r="BF61" s="1"/>
      <c r="BN61" s="1"/>
      <c r="BV61" s="1"/>
    </row>
    <row r="62" spans="1:83" ht="14.25" customHeight="1">
      <c r="A62" s="21"/>
      <c r="B62" s="22"/>
      <c r="C62" s="21" t="s">
        <v>41</v>
      </c>
      <c r="D62" s="23"/>
      <c r="E62" s="23"/>
      <c r="F62" s="23"/>
      <c r="G62" s="21"/>
      <c r="H62" s="21"/>
      <c r="I62" s="21"/>
      <c r="J62" s="22"/>
      <c r="K62" s="21" t="s">
        <v>41</v>
      </c>
      <c r="L62" s="23"/>
      <c r="M62" s="23"/>
      <c r="N62" s="23"/>
      <c r="O62" s="21"/>
      <c r="P62" s="21"/>
      <c r="Q62" s="21"/>
      <c r="R62" s="22"/>
      <c r="S62" s="21" t="s">
        <v>41</v>
      </c>
      <c r="T62" s="23"/>
      <c r="U62" s="23"/>
      <c r="V62" s="23"/>
      <c r="W62" s="21"/>
      <c r="X62" s="21"/>
      <c r="Y62" s="21"/>
      <c r="Z62" s="22"/>
      <c r="AA62" s="21" t="s">
        <v>41</v>
      </c>
      <c r="AB62" s="23"/>
      <c r="AC62" s="23"/>
      <c r="AD62" s="23"/>
      <c r="AE62" s="21"/>
      <c r="AF62" s="21"/>
      <c r="AG62" s="21"/>
      <c r="AH62" s="22"/>
      <c r="AI62" s="21" t="s">
        <v>41</v>
      </c>
      <c r="AJ62" s="23"/>
      <c r="AK62" s="23"/>
      <c r="AL62" s="23"/>
      <c r="AM62" s="21"/>
      <c r="AN62" s="21"/>
      <c r="AO62" s="21"/>
      <c r="AP62" s="22"/>
      <c r="AQ62" s="21" t="s">
        <v>41</v>
      </c>
      <c r="AR62" s="23"/>
      <c r="AS62" s="23"/>
      <c r="AT62" s="23"/>
      <c r="AU62" s="21"/>
      <c r="AV62" s="21"/>
      <c r="AW62" s="21"/>
      <c r="AX62" s="22"/>
      <c r="AY62" s="21" t="s">
        <v>41</v>
      </c>
      <c r="AZ62" s="23"/>
      <c r="BA62" s="23"/>
      <c r="BB62" s="23"/>
      <c r="BC62" s="21"/>
      <c r="BD62" s="21"/>
      <c r="BE62" s="21"/>
      <c r="BF62" s="22"/>
      <c r="BG62" s="21" t="s">
        <v>41</v>
      </c>
      <c r="BH62" s="23"/>
      <c r="BI62" s="23"/>
      <c r="BJ62" s="23"/>
      <c r="BK62" s="21"/>
      <c r="BL62" s="21"/>
      <c r="BM62" s="21"/>
      <c r="BN62" s="22"/>
      <c r="BO62" s="21" t="s">
        <v>41</v>
      </c>
      <c r="BP62" s="23"/>
      <c r="BQ62" s="23"/>
      <c r="BR62" s="23"/>
      <c r="BS62" s="21"/>
      <c r="BT62" s="21"/>
      <c r="BU62" s="21"/>
      <c r="BV62" s="22"/>
      <c r="BW62" s="21" t="s">
        <v>41</v>
      </c>
      <c r="BX62" s="23"/>
      <c r="BY62" s="23"/>
      <c r="BZ62" s="23"/>
      <c r="CA62" s="21"/>
      <c r="CB62" s="21"/>
      <c r="CC62" s="21"/>
      <c r="CD62" s="21"/>
      <c r="CE62" s="21"/>
    </row>
    <row r="63" spans="1:83" ht="14.25" customHeight="1">
      <c r="B63" s="29" t="s">
        <v>7</v>
      </c>
      <c r="C63" s="12" t="s">
        <v>8</v>
      </c>
      <c r="D63" s="31" t="s">
        <v>9</v>
      </c>
      <c r="E63" s="31" t="s">
        <v>10</v>
      </c>
      <c r="F63" s="31" t="s">
        <v>11</v>
      </c>
      <c r="G63" s="29" t="s">
        <v>12</v>
      </c>
      <c r="H63" s="29" t="s">
        <v>13</v>
      </c>
      <c r="J63" s="29" t="s">
        <v>7</v>
      </c>
      <c r="K63" s="12" t="s">
        <v>8</v>
      </c>
      <c r="L63" s="31" t="s">
        <v>9</v>
      </c>
      <c r="M63" s="31" t="s">
        <v>10</v>
      </c>
      <c r="N63" s="31" t="s">
        <v>11</v>
      </c>
      <c r="O63" s="29" t="s">
        <v>12</v>
      </c>
      <c r="P63" s="29" t="s">
        <v>13</v>
      </c>
      <c r="Z63" s="29" t="s">
        <v>7</v>
      </c>
      <c r="AA63" s="12" t="s">
        <v>8</v>
      </c>
      <c r="AB63" s="31" t="s">
        <v>9</v>
      </c>
      <c r="AC63" s="31" t="s">
        <v>10</v>
      </c>
      <c r="AD63" s="31" t="s">
        <v>11</v>
      </c>
      <c r="AE63" s="29" t="s">
        <v>12</v>
      </c>
      <c r="AF63" s="29" t="s">
        <v>13</v>
      </c>
      <c r="AH63" s="29" t="s">
        <v>7</v>
      </c>
      <c r="AI63" s="12" t="s">
        <v>8</v>
      </c>
      <c r="AJ63" s="31" t="s">
        <v>9</v>
      </c>
      <c r="AK63" s="31" t="s">
        <v>10</v>
      </c>
      <c r="AL63" s="31" t="s">
        <v>11</v>
      </c>
      <c r="AM63" s="29" t="s">
        <v>12</v>
      </c>
      <c r="AN63" s="29" t="s">
        <v>13</v>
      </c>
      <c r="AP63" s="29" t="s">
        <v>7</v>
      </c>
      <c r="AQ63" s="12" t="s">
        <v>8</v>
      </c>
      <c r="AR63" s="31" t="s">
        <v>9</v>
      </c>
      <c r="AS63" s="31" t="s">
        <v>10</v>
      </c>
      <c r="AT63" s="31" t="s">
        <v>11</v>
      </c>
      <c r="AU63" s="29" t="s">
        <v>12</v>
      </c>
      <c r="AV63" s="29" t="s">
        <v>13</v>
      </c>
      <c r="AX63" s="29" t="s">
        <v>7</v>
      </c>
      <c r="AY63" s="12" t="s">
        <v>8</v>
      </c>
      <c r="AZ63" s="31" t="s">
        <v>9</v>
      </c>
      <c r="BA63" s="31" t="s">
        <v>10</v>
      </c>
      <c r="BB63" s="31" t="s">
        <v>11</v>
      </c>
      <c r="BC63" s="29" t="s">
        <v>12</v>
      </c>
      <c r="BD63" s="29" t="s">
        <v>13</v>
      </c>
      <c r="BF63" s="29" t="s">
        <v>7</v>
      </c>
      <c r="BG63" s="12" t="s">
        <v>8</v>
      </c>
      <c r="BH63" s="31" t="s">
        <v>9</v>
      </c>
      <c r="BI63" s="31" t="s">
        <v>10</v>
      </c>
      <c r="BJ63" s="31" t="s">
        <v>11</v>
      </c>
      <c r="BK63" s="29" t="s">
        <v>12</v>
      </c>
      <c r="BL63" s="29" t="s">
        <v>13</v>
      </c>
      <c r="BN63" s="29" t="s">
        <v>7</v>
      </c>
      <c r="BO63" s="12" t="s">
        <v>8</v>
      </c>
      <c r="BP63" s="31" t="s">
        <v>9</v>
      </c>
      <c r="BQ63" s="31" t="s">
        <v>10</v>
      </c>
      <c r="BR63" s="31" t="s">
        <v>11</v>
      </c>
      <c r="BS63" s="29" t="s">
        <v>12</v>
      </c>
      <c r="BT63" s="29" t="s">
        <v>13</v>
      </c>
      <c r="BV63" s="29" t="s">
        <v>7</v>
      </c>
      <c r="BW63" s="12" t="s">
        <v>8</v>
      </c>
      <c r="BX63" s="31" t="s">
        <v>9</v>
      </c>
      <c r="BY63" s="31" t="s">
        <v>10</v>
      </c>
      <c r="BZ63" s="31" t="s">
        <v>11</v>
      </c>
      <c r="CA63" s="29" t="s">
        <v>12</v>
      </c>
      <c r="CB63" s="29" t="s">
        <v>13</v>
      </c>
    </row>
    <row r="64" spans="1:83" ht="14.25" customHeight="1">
      <c r="B64" s="30"/>
      <c r="C64" s="12" t="str">
        <f>C$7</f>
        <v>2022-2023</v>
      </c>
      <c r="D64" s="30"/>
      <c r="E64" s="30"/>
      <c r="F64" s="30"/>
      <c r="G64" s="30"/>
      <c r="H64" s="30"/>
      <c r="J64" s="30"/>
      <c r="K64" s="12" t="str">
        <f>K$7</f>
        <v>2023-2024</v>
      </c>
      <c r="L64" s="30"/>
      <c r="M64" s="30"/>
      <c r="N64" s="30"/>
      <c r="O64" s="30"/>
      <c r="P64" s="30"/>
      <c r="Z64" s="30"/>
      <c r="AA64" s="12" t="str">
        <f>AA$7</f>
        <v>2025-2026</v>
      </c>
      <c r="AB64" s="30"/>
      <c r="AC64" s="30"/>
      <c r="AD64" s="30"/>
      <c r="AE64" s="30"/>
      <c r="AF64" s="30"/>
      <c r="AH64" s="30"/>
      <c r="AI64" s="12" t="str">
        <f>AI$7</f>
        <v>2026-2027</v>
      </c>
      <c r="AJ64" s="30"/>
      <c r="AK64" s="30"/>
      <c r="AL64" s="30"/>
      <c r="AM64" s="30"/>
      <c r="AN64" s="30"/>
      <c r="AP64" s="30"/>
      <c r="AQ64" s="12" t="str">
        <f>AQ$7</f>
        <v>2027-2028</v>
      </c>
      <c r="AR64" s="30"/>
      <c r="AS64" s="30"/>
      <c r="AT64" s="30"/>
      <c r="AU64" s="30"/>
      <c r="AV64" s="30"/>
      <c r="AX64" s="30"/>
      <c r="AY64" s="12" t="str">
        <f>AY$7</f>
        <v>2019-2020</v>
      </c>
      <c r="AZ64" s="30"/>
      <c r="BA64" s="30"/>
      <c r="BB64" s="30"/>
      <c r="BC64" s="30"/>
      <c r="BD64" s="30"/>
      <c r="BF64" s="30"/>
      <c r="BG64" s="12" t="str">
        <f>BG$7</f>
        <v>2020-2021</v>
      </c>
      <c r="BH64" s="30"/>
      <c r="BI64" s="30"/>
      <c r="BJ64" s="30"/>
      <c r="BK64" s="30"/>
      <c r="BL64" s="30"/>
      <c r="BN64" s="30"/>
      <c r="BO64" s="12" t="str">
        <f>BO$7</f>
        <v>2021-2022</v>
      </c>
      <c r="BP64" s="30"/>
      <c r="BQ64" s="30"/>
      <c r="BR64" s="30"/>
      <c r="BS64" s="30"/>
      <c r="BT64" s="30"/>
      <c r="BV64" s="30"/>
      <c r="BW64" s="12" t="str">
        <f>BW$7</f>
        <v>2019-2025</v>
      </c>
      <c r="BX64" s="30"/>
      <c r="BY64" s="30"/>
      <c r="BZ64" s="30"/>
      <c r="CA64" s="30"/>
      <c r="CB64" s="30"/>
    </row>
    <row r="65" spans="2:80" ht="14.25" customHeight="1">
      <c r="B65" s="1">
        <v>1</v>
      </c>
      <c r="C65" s="9" t="s">
        <v>24</v>
      </c>
      <c r="D65" s="2">
        <f>'[1]REKAP KEPATUHAN-RUMUS-1'!D81</f>
        <v>0</v>
      </c>
      <c r="E65" s="2">
        <f>'[1]REKAP KEPATUHAN-RUMUS-1'!E81</f>
        <v>0</v>
      </c>
      <c r="F65" s="2">
        <f t="shared" ref="F65:F77" si="99">D65-E65</f>
        <v>0</v>
      </c>
      <c r="G65" s="13">
        <f t="shared" ref="G65:G78" si="100">IFERROR(E65/D65,0)</f>
        <v>0</v>
      </c>
      <c r="H65" s="14" t="str">
        <f t="shared" ref="H65:H78" si="101">IF(G65&lt;=59%,"POOR",IF(G65&lt;=84%,"AVERAGE",IF(G65&lt;=99%,"GOOD","EXCELLENT")))</f>
        <v>POOR</v>
      </c>
      <c r="J65" s="1">
        <v>1</v>
      </c>
      <c r="K65" s="9" t="s">
        <v>24</v>
      </c>
      <c r="L65" s="2">
        <f>'[1]REKAP KEPATUHAN-RUMUS-1'!L81</f>
        <v>0</v>
      </c>
      <c r="M65" s="2">
        <f>'[1]REKAP KEPATUHAN-RUMUS-1'!M81</f>
        <v>0</v>
      </c>
      <c r="N65" s="2">
        <f t="shared" ref="N65:N77" si="102">L65-M65</f>
        <v>0</v>
      </c>
      <c r="O65" s="13">
        <f t="shared" ref="O65:O78" si="103">IFERROR(M65/L65,0)</f>
        <v>0</v>
      </c>
      <c r="P65" s="14" t="str">
        <f t="shared" ref="P65:P78" si="104">IF(O65&lt;=59%,"POOR",IF(O65&lt;=84%,"AVERAGE",IF(O65&lt;=99%,"GOOD","EXCELLENT")))</f>
        <v>POOR</v>
      </c>
      <c r="Z65" s="1">
        <v>1</v>
      </c>
      <c r="AA65" s="9" t="s">
        <v>24</v>
      </c>
      <c r="AB65" s="2">
        <f>'[1]REKAP KEPATUHAN-RUMUS-1'!AB81</f>
        <v>0</v>
      </c>
      <c r="AC65" s="2">
        <f>'[1]REKAP KEPATUHAN-RUMUS-1'!AC81</f>
        <v>0</v>
      </c>
      <c r="AD65" s="2">
        <f t="shared" ref="AD65:AD77" si="105">AB65-AC65</f>
        <v>0</v>
      </c>
      <c r="AE65" s="13">
        <f t="shared" ref="AE65:AE78" si="106">IFERROR(AC65/AB65,0)</f>
        <v>0</v>
      </c>
      <c r="AF65" s="14" t="str">
        <f t="shared" ref="AF65:AF78" si="107">IF(AE65&lt;=59%,"POOR",IF(AE65&lt;=84%,"AVERAGE",IF(AE65&lt;=99%,"GOOD","EXCELLENT")))</f>
        <v>POOR</v>
      </c>
      <c r="AH65" s="1">
        <v>1</v>
      </c>
      <c r="AI65" s="9" t="s">
        <v>24</v>
      </c>
      <c r="AJ65" s="2">
        <f>'[1]REKAP KEPATUHAN-RUMUS-1'!AJ81</f>
        <v>0</v>
      </c>
      <c r="AK65" s="2">
        <f>'[1]REKAP KEPATUHAN-RUMUS-1'!AK81</f>
        <v>0</v>
      </c>
      <c r="AL65" s="2">
        <f t="shared" ref="AL65:AL77" si="108">AJ65-AK65</f>
        <v>0</v>
      </c>
      <c r="AM65" s="13">
        <f t="shared" ref="AM65:AM78" si="109">IFERROR(AK65/AJ65,0)</f>
        <v>0</v>
      </c>
      <c r="AN65" s="14" t="str">
        <f t="shared" ref="AN65:AN78" si="110">IF(AM65&lt;=59%,"POOR",IF(AM65&lt;=84%,"AVERAGE",IF(AM65&lt;=99%,"GOOD","EXCELLENT")))</f>
        <v>POOR</v>
      </c>
      <c r="AP65" s="1">
        <v>1</v>
      </c>
      <c r="AQ65" s="9" t="s">
        <v>24</v>
      </c>
      <c r="AR65" s="2">
        <f>'[1]REKAP KEPATUHAN-RUMUS-1'!AR81</f>
        <v>0</v>
      </c>
      <c r="AS65" s="2">
        <f>'[1]REKAP KEPATUHAN-RUMUS-1'!AS81</f>
        <v>0</v>
      </c>
      <c r="AT65" s="2">
        <f t="shared" ref="AT65:AT77" si="111">AR65-AS65</f>
        <v>0</v>
      </c>
      <c r="AU65" s="13">
        <f t="shared" ref="AU65:AU78" si="112">IFERROR(AS65/AR65,0)</f>
        <v>0</v>
      </c>
      <c r="AV65" s="14" t="str">
        <f t="shared" ref="AV65:AV78" si="113">IF(AU65&lt;=59%,"POOR",IF(AU65&lt;=84%,"AVERAGE",IF(AU65&lt;=99%,"GOOD","EXCELLENT")))</f>
        <v>POOR</v>
      </c>
      <c r="AX65" s="1">
        <v>1</v>
      </c>
      <c r="AY65" s="9" t="s">
        <v>24</v>
      </c>
      <c r="AZ65" s="2"/>
      <c r="BA65" s="2"/>
      <c r="BB65" s="2">
        <f t="shared" ref="BB65:BB77" si="114">AZ65-BA65</f>
        <v>0</v>
      </c>
      <c r="BC65" s="13">
        <f t="shared" ref="BC65:BC78" si="115">IFERROR(BA65/AZ65,0)</f>
        <v>0</v>
      </c>
      <c r="BD65" s="14" t="str">
        <f t="shared" ref="BD65:BD78" si="116">IF(BC65&lt;=59%,"POOR",IF(BC65&lt;=84%,"AVERAGE",IF(BC65&lt;=99%,"GOOD","EXCELLENT")))</f>
        <v>POOR</v>
      </c>
      <c r="BF65" s="1">
        <v>1</v>
      </c>
      <c r="BG65" s="9" t="s">
        <v>24</v>
      </c>
      <c r="BH65" s="2"/>
      <c r="BI65" s="2"/>
      <c r="BJ65" s="2">
        <f t="shared" ref="BJ65:BJ77" si="117">BH65-BI65</f>
        <v>0</v>
      </c>
      <c r="BK65" s="13">
        <f t="shared" ref="BK65:BK78" si="118">IFERROR(BI65/BH65,0)</f>
        <v>0</v>
      </c>
      <c r="BL65" s="14" t="str">
        <f t="shared" ref="BL65:BL78" si="119">IF(BK65&lt;=59%,"POOR",IF(BK65&lt;=84%,"AVERAGE",IF(BK65&lt;=99%,"GOOD","EXCELLENT")))</f>
        <v>POOR</v>
      </c>
      <c r="BN65" s="1">
        <v>1</v>
      </c>
      <c r="BO65" s="9" t="s">
        <v>24</v>
      </c>
      <c r="BP65" s="2"/>
      <c r="BQ65" s="2"/>
      <c r="BR65" s="2">
        <f t="shared" ref="BR65:BR77" si="120">BP65-BQ65</f>
        <v>0</v>
      </c>
      <c r="BS65" s="13">
        <f t="shared" ref="BS65:BS78" si="121">IFERROR(BQ65/BP65,0)</f>
        <v>0</v>
      </c>
      <c r="BT65" s="14" t="str">
        <f t="shared" ref="BT65:BT78" si="122">IF(BS65&lt;=59%,"POOR",IF(BS65&lt;=84%,"AVERAGE",IF(BS65&lt;=99%,"GOOD","EXCELLENT")))</f>
        <v>POOR</v>
      </c>
      <c r="BV65" s="1">
        <v>1</v>
      </c>
      <c r="BW65" s="9" t="s">
        <v>24</v>
      </c>
      <c r="BX65" s="2">
        <f>D65+L65+[2]Sheet1!C22+AZ65+BH65+BP65+AB65+AJ65+AR65</f>
        <v>0</v>
      </c>
      <c r="BY65" s="2">
        <f>E65+M65+[2]Sheet1!D22+BA65+BI65+BQ65+AC65+AK65+AS65</f>
        <v>0</v>
      </c>
      <c r="BZ65" s="2">
        <f t="shared" ref="BZ65:BZ78" si="123">BX65-BY65</f>
        <v>0</v>
      </c>
      <c r="CA65" s="13">
        <f t="shared" ref="CA65:CA78" si="124">IFERROR(BY65/BX65,0)</f>
        <v>0</v>
      </c>
      <c r="CB65" s="14" t="str">
        <f t="shared" ref="CB65:CB78" si="125">IF(CA65&lt;=59%,"POOR",IF(CA65&lt;=84%,"AVERAGE",IF(CA65&lt;=99%,"GOOD","EXCELLENT")))</f>
        <v>POOR</v>
      </c>
    </row>
    <row r="66" spans="2:80" ht="14.25" customHeight="1">
      <c r="B66" s="1">
        <v>2</v>
      </c>
      <c r="C66" s="9" t="s">
        <v>25</v>
      </c>
      <c r="D66" s="2">
        <f>'[1]REKAP KEPATUHAN-RUMUS-1'!D167</f>
        <v>0</v>
      </c>
      <c r="E66" s="2">
        <f>'[1]REKAP KEPATUHAN-RUMUS-1'!E167</f>
        <v>0</v>
      </c>
      <c r="F66" s="2">
        <f t="shared" si="99"/>
        <v>0</v>
      </c>
      <c r="G66" s="13">
        <f t="shared" si="100"/>
        <v>0</v>
      </c>
      <c r="H66" s="14" t="str">
        <f t="shared" si="101"/>
        <v>POOR</v>
      </c>
      <c r="J66" s="1">
        <v>2</v>
      </c>
      <c r="K66" s="9" t="s">
        <v>25</v>
      </c>
      <c r="L66" s="2">
        <f>'[1]REKAP KEPATUHAN-RUMUS-1'!L167</f>
        <v>0</v>
      </c>
      <c r="M66" s="2">
        <f>'[1]REKAP KEPATUHAN-RUMUS-1'!M167</f>
        <v>0</v>
      </c>
      <c r="N66" s="2">
        <f t="shared" si="102"/>
        <v>0</v>
      </c>
      <c r="O66" s="13">
        <f t="shared" si="103"/>
        <v>0</v>
      </c>
      <c r="P66" s="14" t="str">
        <f t="shared" si="104"/>
        <v>POOR</v>
      </c>
      <c r="Z66" s="1">
        <v>2</v>
      </c>
      <c r="AA66" s="9" t="s">
        <v>25</v>
      </c>
      <c r="AB66" s="2">
        <f>'[1]REKAP KEPATUHAN-RUMUS-1'!AB167</f>
        <v>0</v>
      </c>
      <c r="AC66" s="2">
        <f>'[1]REKAP KEPATUHAN-RUMUS-1'!AC167</f>
        <v>0</v>
      </c>
      <c r="AD66" s="2">
        <f t="shared" si="105"/>
        <v>0</v>
      </c>
      <c r="AE66" s="13">
        <f t="shared" si="106"/>
        <v>0</v>
      </c>
      <c r="AF66" s="14" t="str">
        <f t="shared" si="107"/>
        <v>POOR</v>
      </c>
      <c r="AH66" s="1">
        <v>2</v>
      </c>
      <c r="AI66" s="9" t="s">
        <v>25</v>
      </c>
      <c r="AJ66" s="2">
        <f>'[1]REKAP KEPATUHAN-RUMUS-1'!AJ167</f>
        <v>0</v>
      </c>
      <c r="AK66" s="2">
        <f>'[1]REKAP KEPATUHAN-RUMUS-1'!AK167</f>
        <v>0</v>
      </c>
      <c r="AL66" s="2">
        <f t="shared" si="108"/>
        <v>0</v>
      </c>
      <c r="AM66" s="13">
        <f t="shared" si="109"/>
        <v>0</v>
      </c>
      <c r="AN66" s="14" t="str">
        <f t="shared" si="110"/>
        <v>POOR</v>
      </c>
      <c r="AP66" s="1">
        <v>2</v>
      </c>
      <c r="AQ66" s="9" t="s">
        <v>25</v>
      </c>
      <c r="AR66" s="2">
        <f>'[1]REKAP KEPATUHAN-RUMUS-1'!AR167</f>
        <v>0</v>
      </c>
      <c r="AS66" s="2">
        <f>'[1]REKAP KEPATUHAN-RUMUS-1'!AS167</f>
        <v>0</v>
      </c>
      <c r="AT66" s="2">
        <f t="shared" si="111"/>
        <v>0</v>
      </c>
      <c r="AU66" s="13">
        <f t="shared" si="112"/>
        <v>0</v>
      </c>
      <c r="AV66" s="14" t="str">
        <f t="shared" si="113"/>
        <v>POOR</v>
      </c>
      <c r="AX66" s="1">
        <v>2</v>
      </c>
      <c r="AY66" s="9" t="s">
        <v>25</v>
      </c>
      <c r="AZ66" s="2"/>
      <c r="BA66" s="2"/>
      <c r="BB66" s="2">
        <f t="shared" si="114"/>
        <v>0</v>
      </c>
      <c r="BC66" s="13">
        <f t="shared" si="115"/>
        <v>0</v>
      </c>
      <c r="BD66" s="14" t="str">
        <f t="shared" si="116"/>
        <v>POOR</v>
      </c>
      <c r="BF66" s="1">
        <v>2</v>
      </c>
      <c r="BG66" s="9" t="s">
        <v>25</v>
      </c>
      <c r="BH66" s="2"/>
      <c r="BI66" s="2"/>
      <c r="BJ66" s="2">
        <f t="shared" si="117"/>
        <v>0</v>
      </c>
      <c r="BK66" s="13">
        <f t="shared" si="118"/>
        <v>0</v>
      </c>
      <c r="BL66" s="14" t="str">
        <f t="shared" si="119"/>
        <v>POOR</v>
      </c>
      <c r="BN66" s="1">
        <v>2</v>
      </c>
      <c r="BO66" s="9" t="s">
        <v>25</v>
      </c>
      <c r="BP66" s="2"/>
      <c r="BQ66" s="2"/>
      <c r="BR66" s="2">
        <f t="shared" si="120"/>
        <v>0</v>
      </c>
      <c r="BS66" s="13">
        <f t="shared" si="121"/>
        <v>0</v>
      </c>
      <c r="BT66" s="14" t="str">
        <f t="shared" si="122"/>
        <v>POOR</v>
      </c>
      <c r="BV66" s="1">
        <v>2</v>
      </c>
      <c r="BW66" s="9" t="s">
        <v>25</v>
      </c>
      <c r="BX66" s="2">
        <f>D66+L66+[2]Sheet1!C23+AZ66+BH66+BP66+AB66+AJ66+AR66</f>
        <v>0</v>
      </c>
      <c r="BY66" s="2">
        <f>E66+M66+[2]Sheet1!D23+BA66+BI66+BQ66+AC66+AK66+AS66</f>
        <v>0</v>
      </c>
      <c r="BZ66" s="2">
        <f t="shared" si="123"/>
        <v>0</v>
      </c>
      <c r="CA66" s="13">
        <f t="shared" si="124"/>
        <v>0</v>
      </c>
      <c r="CB66" s="14" t="str">
        <f t="shared" si="125"/>
        <v>POOR</v>
      </c>
    </row>
    <row r="67" spans="2:80" ht="14.25" customHeight="1">
      <c r="B67" s="1">
        <v>3</v>
      </c>
      <c r="C67" s="9" t="s">
        <v>26</v>
      </c>
      <c r="D67" s="2">
        <f>'[1]REKAP KEPATUHAN-RUMUS-1'!D253</f>
        <v>0</v>
      </c>
      <c r="E67" s="2">
        <f>'[1]REKAP KEPATUHAN-RUMUS-1'!E253</f>
        <v>0</v>
      </c>
      <c r="F67" s="2">
        <f t="shared" si="99"/>
        <v>0</v>
      </c>
      <c r="G67" s="13">
        <f t="shared" si="100"/>
        <v>0</v>
      </c>
      <c r="H67" s="14" t="str">
        <f t="shared" si="101"/>
        <v>POOR</v>
      </c>
      <c r="J67" s="1">
        <v>3</v>
      </c>
      <c r="K67" s="9" t="s">
        <v>26</v>
      </c>
      <c r="L67" s="2">
        <f>'[1]REKAP KEPATUHAN-RUMUS-1'!L253</f>
        <v>0</v>
      </c>
      <c r="M67" s="2">
        <f>'[1]REKAP KEPATUHAN-RUMUS-1'!M253</f>
        <v>0</v>
      </c>
      <c r="N67" s="2">
        <f t="shared" si="102"/>
        <v>0</v>
      </c>
      <c r="O67" s="13">
        <f t="shared" si="103"/>
        <v>0</v>
      </c>
      <c r="P67" s="14" t="str">
        <f t="shared" si="104"/>
        <v>POOR</v>
      </c>
      <c r="Z67" s="1">
        <v>3</v>
      </c>
      <c r="AA67" s="9" t="s">
        <v>26</v>
      </c>
      <c r="AB67" s="2">
        <f>'[1]REKAP KEPATUHAN-RUMUS-1'!AB253</f>
        <v>0</v>
      </c>
      <c r="AC67" s="2">
        <f>'[1]REKAP KEPATUHAN-RUMUS-1'!AC253</f>
        <v>0</v>
      </c>
      <c r="AD67" s="2">
        <f t="shared" si="105"/>
        <v>0</v>
      </c>
      <c r="AE67" s="13">
        <f t="shared" si="106"/>
        <v>0</v>
      </c>
      <c r="AF67" s="14" t="str">
        <f t="shared" si="107"/>
        <v>POOR</v>
      </c>
      <c r="AH67" s="1">
        <v>3</v>
      </c>
      <c r="AI67" s="9" t="s">
        <v>26</v>
      </c>
      <c r="AJ67" s="2">
        <f>'[1]REKAP KEPATUHAN-RUMUS-1'!AJ253</f>
        <v>0</v>
      </c>
      <c r="AK67" s="2">
        <f>'[1]REKAP KEPATUHAN-RUMUS-1'!AK253</f>
        <v>0</v>
      </c>
      <c r="AL67" s="2">
        <f t="shared" si="108"/>
        <v>0</v>
      </c>
      <c r="AM67" s="13">
        <f t="shared" si="109"/>
        <v>0</v>
      </c>
      <c r="AN67" s="14" t="str">
        <f t="shared" si="110"/>
        <v>POOR</v>
      </c>
      <c r="AP67" s="1">
        <v>3</v>
      </c>
      <c r="AQ67" s="9" t="s">
        <v>26</v>
      </c>
      <c r="AR67" s="2">
        <f>'[1]REKAP KEPATUHAN-RUMUS-1'!AR253</f>
        <v>0</v>
      </c>
      <c r="AS67" s="2">
        <f>'[1]REKAP KEPATUHAN-RUMUS-1'!AS253</f>
        <v>0</v>
      </c>
      <c r="AT67" s="2">
        <f t="shared" si="111"/>
        <v>0</v>
      </c>
      <c r="AU67" s="13">
        <f t="shared" si="112"/>
        <v>0</v>
      </c>
      <c r="AV67" s="14" t="str">
        <f t="shared" si="113"/>
        <v>POOR</v>
      </c>
      <c r="AX67" s="1">
        <v>3</v>
      </c>
      <c r="AY67" s="9" t="s">
        <v>26</v>
      </c>
      <c r="AZ67" s="2"/>
      <c r="BA67" s="2"/>
      <c r="BB67" s="2">
        <f t="shared" si="114"/>
        <v>0</v>
      </c>
      <c r="BC67" s="13">
        <f t="shared" si="115"/>
        <v>0</v>
      </c>
      <c r="BD67" s="14" t="str">
        <f t="shared" si="116"/>
        <v>POOR</v>
      </c>
      <c r="BF67" s="1">
        <v>3</v>
      </c>
      <c r="BG67" s="9" t="s">
        <v>26</v>
      </c>
      <c r="BH67" s="2"/>
      <c r="BI67" s="2"/>
      <c r="BJ67" s="2">
        <f t="shared" si="117"/>
        <v>0</v>
      </c>
      <c r="BK67" s="13">
        <f t="shared" si="118"/>
        <v>0</v>
      </c>
      <c r="BL67" s="14" t="str">
        <f t="shared" si="119"/>
        <v>POOR</v>
      </c>
      <c r="BN67" s="1">
        <v>3</v>
      </c>
      <c r="BO67" s="9" t="s">
        <v>26</v>
      </c>
      <c r="BP67" s="2"/>
      <c r="BQ67" s="2"/>
      <c r="BR67" s="2">
        <f t="shared" si="120"/>
        <v>0</v>
      </c>
      <c r="BS67" s="13">
        <f t="shared" si="121"/>
        <v>0</v>
      </c>
      <c r="BT67" s="14" t="str">
        <f t="shared" si="122"/>
        <v>POOR</v>
      </c>
      <c r="BV67" s="1">
        <v>3</v>
      </c>
      <c r="BW67" s="9" t="s">
        <v>26</v>
      </c>
      <c r="BX67" s="2">
        <f>D67+L67+[2]Sheet1!C24+AZ67+BH67+BP67+AB67+AJ67+AR67</f>
        <v>0</v>
      </c>
      <c r="BY67" s="2">
        <f>E67+M67+[2]Sheet1!D24+BA67+BI67+BQ67+AC67+AK67+AS67</f>
        <v>0</v>
      </c>
      <c r="BZ67" s="2">
        <f t="shared" si="123"/>
        <v>0</v>
      </c>
      <c r="CA67" s="13">
        <f t="shared" si="124"/>
        <v>0</v>
      </c>
      <c r="CB67" s="14" t="str">
        <f t="shared" si="125"/>
        <v>POOR</v>
      </c>
    </row>
    <row r="68" spans="2:80" ht="14.25" customHeight="1">
      <c r="B68" s="1">
        <v>4</v>
      </c>
      <c r="C68" s="9" t="s">
        <v>27</v>
      </c>
      <c r="D68" s="2">
        <f>'[1]REKAP KEPATUHAN-RUMUS-1'!D339</f>
        <v>0</v>
      </c>
      <c r="E68" s="2">
        <f>'[1]REKAP KEPATUHAN-RUMUS-1'!E339</f>
        <v>0</v>
      </c>
      <c r="F68" s="2">
        <f t="shared" si="99"/>
        <v>0</v>
      </c>
      <c r="G68" s="13">
        <f t="shared" si="100"/>
        <v>0</v>
      </c>
      <c r="H68" s="14" t="str">
        <f t="shared" si="101"/>
        <v>POOR</v>
      </c>
      <c r="J68" s="1">
        <v>4</v>
      </c>
      <c r="K68" s="9" t="s">
        <v>27</v>
      </c>
      <c r="L68" s="2">
        <f>'[1]REKAP KEPATUHAN-RUMUS-1'!L339</f>
        <v>0</v>
      </c>
      <c r="M68" s="2">
        <f>'[1]REKAP KEPATUHAN-RUMUS-1'!M339</f>
        <v>0</v>
      </c>
      <c r="N68" s="2">
        <f t="shared" si="102"/>
        <v>0</v>
      </c>
      <c r="O68" s="13">
        <f t="shared" si="103"/>
        <v>0</v>
      </c>
      <c r="P68" s="14" t="str">
        <f t="shared" si="104"/>
        <v>POOR</v>
      </c>
      <c r="Z68" s="1">
        <v>4</v>
      </c>
      <c r="AA68" s="9" t="s">
        <v>27</v>
      </c>
      <c r="AB68" s="2">
        <f>'[1]REKAP KEPATUHAN-RUMUS-1'!AB339</f>
        <v>0</v>
      </c>
      <c r="AC68" s="2">
        <f>'[1]REKAP KEPATUHAN-RUMUS-1'!AC339</f>
        <v>0</v>
      </c>
      <c r="AD68" s="2">
        <f t="shared" si="105"/>
        <v>0</v>
      </c>
      <c r="AE68" s="13">
        <f t="shared" si="106"/>
        <v>0</v>
      </c>
      <c r="AF68" s="14" t="str">
        <f t="shared" si="107"/>
        <v>POOR</v>
      </c>
      <c r="AH68" s="1">
        <v>4</v>
      </c>
      <c r="AI68" s="9" t="s">
        <v>27</v>
      </c>
      <c r="AJ68" s="2">
        <f>'[1]REKAP KEPATUHAN-RUMUS-1'!AJ339</f>
        <v>0</v>
      </c>
      <c r="AK68" s="2">
        <f>'[1]REKAP KEPATUHAN-RUMUS-1'!AK339</f>
        <v>0</v>
      </c>
      <c r="AL68" s="2">
        <f t="shared" si="108"/>
        <v>0</v>
      </c>
      <c r="AM68" s="13">
        <f t="shared" si="109"/>
        <v>0</v>
      </c>
      <c r="AN68" s="14" t="str">
        <f t="shared" si="110"/>
        <v>POOR</v>
      </c>
      <c r="AP68" s="1">
        <v>4</v>
      </c>
      <c r="AQ68" s="9" t="s">
        <v>27</v>
      </c>
      <c r="AR68" s="2">
        <f>'[1]REKAP KEPATUHAN-RUMUS-1'!AR339</f>
        <v>0</v>
      </c>
      <c r="AS68" s="2">
        <f>'[1]REKAP KEPATUHAN-RUMUS-1'!AS339</f>
        <v>0</v>
      </c>
      <c r="AT68" s="2">
        <f t="shared" si="111"/>
        <v>0</v>
      </c>
      <c r="AU68" s="13">
        <f t="shared" si="112"/>
        <v>0</v>
      </c>
      <c r="AV68" s="14" t="str">
        <f t="shared" si="113"/>
        <v>POOR</v>
      </c>
      <c r="AX68" s="1">
        <v>4</v>
      </c>
      <c r="AY68" s="9" t="s">
        <v>27</v>
      </c>
      <c r="AZ68" s="2"/>
      <c r="BA68" s="2"/>
      <c r="BB68" s="2">
        <f t="shared" si="114"/>
        <v>0</v>
      </c>
      <c r="BC68" s="13">
        <f t="shared" si="115"/>
        <v>0</v>
      </c>
      <c r="BD68" s="14" t="str">
        <f t="shared" si="116"/>
        <v>POOR</v>
      </c>
      <c r="BF68" s="1">
        <v>4</v>
      </c>
      <c r="BG68" s="9" t="s">
        <v>27</v>
      </c>
      <c r="BH68" s="2"/>
      <c r="BI68" s="2"/>
      <c r="BJ68" s="2">
        <f t="shared" si="117"/>
        <v>0</v>
      </c>
      <c r="BK68" s="13">
        <f t="shared" si="118"/>
        <v>0</v>
      </c>
      <c r="BL68" s="14" t="str">
        <f t="shared" si="119"/>
        <v>POOR</v>
      </c>
      <c r="BN68" s="1">
        <v>4</v>
      </c>
      <c r="BO68" s="9" t="s">
        <v>27</v>
      </c>
      <c r="BP68" s="2"/>
      <c r="BQ68" s="2"/>
      <c r="BR68" s="2">
        <f t="shared" si="120"/>
        <v>0</v>
      </c>
      <c r="BS68" s="13">
        <f t="shared" si="121"/>
        <v>0</v>
      </c>
      <c r="BT68" s="14" t="str">
        <f t="shared" si="122"/>
        <v>POOR</v>
      </c>
      <c r="BV68" s="1">
        <v>4</v>
      </c>
      <c r="BW68" s="9" t="s">
        <v>27</v>
      </c>
      <c r="BX68" s="2">
        <f>D68+L68+[2]Sheet1!C25+AZ68+BH68+BP68+AB68+AJ68+AR68</f>
        <v>0</v>
      </c>
      <c r="BY68" s="2">
        <f>E68+M68+[2]Sheet1!D25+BA68+BI68+BQ68+AC68+AK68+AS68</f>
        <v>0</v>
      </c>
      <c r="BZ68" s="2">
        <f t="shared" si="123"/>
        <v>0</v>
      </c>
      <c r="CA68" s="13">
        <f t="shared" si="124"/>
        <v>0</v>
      </c>
      <c r="CB68" s="14" t="str">
        <f t="shared" si="125"/>
        <v>POOR</v>
      </c>
    </row>
    <row r="69" spans="2:80" ht="14.25" customHeight="1">
      <c r="B69" s="1">
        <v>5</v>
      </c>
      <c r="C69" s="9" t="s">
        <v>28</v>
      </c>
      <c r="D69" s="2">
        <f>'[1]REKAP KEPATUHAN-RUMUS-1'!D425</f>
        <v>0</v>
      </c>
      <c r="E69" s="2">
        <f>'[1]REKAP KEPATUHAN-RUMUS-1'!E425</f>
        <v>0</v>
      </c>
      <c r="F69" s="2">
        <f t="shared" si="99"/>
        <v>0</v>
      </c>
      <c r="G69" s="13">
        <f t="shared" si="100"/>
        <v>0</v>
      </c>
      <c r="H69" s="14" t="str">
        <f t="shared" si="101"/>
        <v>POOR</v>
      </c>
      <c r="J69" s="1">
        <v>5</v>
      </c>
      <c r="K69" s="9" t="s">
        <v>28</v>
      </c>
      <c r="L69" s="2">
        <f>'[1]REKAP KEPATUHAN-RUMUS-1'!L425</f>
        <v>0</v>
      </c>
      <c r="M69" s="2">
        <f>'[1]REKAP KEPATUHAN-RUMUS-1'!M425</f>
        <v>0</v>
      </c>
      <c r="N69" s="2">
        <f t="shared" si="102"/>
        <v>0</v>
      </c>
      <c r="O69" s="13">
        <f t="shared" si="103"/>
        <v>0</v>
      </c>
      <c r="P69" s="14" t="str">
        <f t="shared" si="104"/>
        <v>POOR</v>
      </c>
      <c r="Z69" s="1">
        <v>5</v>
      </c>
      <c r="AA69" s="9" t="s">
        <v>28</v>
      </c>
      <c r="AB69" s="2">
        <f>'[1]REKAP KEPATUHAN-RUMUS-1'!AB425</f>
        <v>0</v>
      </c>
      <c r="AC69" s="2">
        <f>'[1]REKAP KEPATUHAN-RUMUS-1'!AC425</f>
        <v>0</v>
      </c>
      <c r="AD69" s="2">
        <f t="shared" si="105"/>
        <v>0</v>
      </c>
      <c r="AE69" s="13">
        <f t="shared" si="106"/>
        <v>0</v>
      </c>
      <c r="AF69" s="14" t="str">
        <f t="shared" si="107"/>
        <v>POOR</v>
      </c>
      <c r="AH69" s="1">
        <v>5</v>
      </c>
      <c r="AI69" s="9" t="s">
        <v>28</v>
      </c>
      <c r="AJ69" s="2">
        <f>'[1]REKAP KEPATUHAN-RUMUS-1'!AJ425</f>
        <v>0</v>
      </c>
      <c r="AK69" s="2">
        <f>'[1]REKAP KEPATUHAN-RUMUS-1'!AK425</f>
        <v>0</v>
      </c>
      <c r="AL69" s="2">
        <f t="shared" si="108"/>
        <v>0</v>
      </c>
      <c r="AM69" s="13">
        <f t="shared" si="109"/>
        <v>0</v>
      </c>
      <c r="AN69" s="14" t="str">
        <f t="shared" si="110"/>
        <v>POOR</v>
      </c>
      <c r="AP69" s="1">
        <v>5</v>
      </c>
      <c r="AQ69" s="9" t="s">
        <v>28</v>
      </c>
      <c r="AR69" s="2">
        <f>'[1]REKAP KEPATUHAN-RUMUS-1'!AR425</f>
        <v>0</v>
      </c>
      <c r="AS69" s="2">
        <f>'[1]REKAP KEPATUHAN-RUMUS-1'!AS425</f>
        <v>0</v>
      </c>
      <c r="AT69" s="2">
        <f t="shared" si="111"/>
        <v>0</v>
      </c>
      <c r="AU69" s="13">
        <f t="shared" si="112"/>
        <v>0</v>
      </c>
      <c r="AV69" s="14" t="str">
        <f t="shared" si="113"/>
        <v>POOR</v>
      </c>
      <c r="AX69" s="1">
        <v>5</v>
      </c>
      <c r="AY69" s="9" t="s">
        <v>28</v>
      </c>
      <c r="AZ69" s="2"/>
      <c r="BA69" s="2"/>
      <c r="BB69" s="2">
        <f t="shared" si="114"/>
        <v>0</v>
      </c>
      <c r="BC69" s="13">
        <f t="shared" si="115"/>
        <v>0</v>
      </c>
      <c r="BD69" s="14" t="str">
        <f t="shared" si="116"/>
        <v>POOR</v>
      </c>
      <c r="BF69" s="1">
        <v>5</v>
      </c>
      <c r="BG69" s="9" t="s">
        <v>28</v>
      </c>
      <c r="BH69" s="2"/>
      <c r="BI69" s="2"/>
      <c r="BJ69" s="2">
        <f t="shared" si="117"/>
        <v>0</v>
      </c>
      <c r="BK69" s="13">
        <f t="shared" si="118"/>
        <v>0</v>
      </c>
      <c r="BL69" s="14" t="str">
        <f t="shared" si="119"/>
        <v>POOR</v>
      </c>
      <c r="BN69" s="1">
        <v>5</v>
      </c>
      <c r="BO69" s="9" t="s">
        <v>28</v>
      </c>
      <c r="BP69" s="2"/>
      <c r="BQ69" s="2"/>
      <c r="BR69" s="2">
        <f t="shared" si="120"/>
        <v>0</v>
      </c>
      <c r="BS69" s="13">
        <f t="shared" si="121"/>
        <v>0</v>
      </c>
      <c r="BT69" s="14" t="str">
        <f t="shared" si="122"/>
        <v>POOR</v>
      </c>
      <c r="BV69" s="1">
        <v>5</v>
      </c>
      <c r="BW69" s="9" t="s">
        <v>28</v>
      </c>
      <c r="BX69" s="2">
        <f>D69+L69+[2]Sheet1!C26+AZ69+BH69+BP69+AB69+AJ69+AR69</f>
        <v>0</v>
      </c>
      <c r="BY69" s="2">
        <f>E69+M69+[2]Sheet1!D26+BA69+BI69+BQ69+AC69+AK69+AS69</f>
        <v>0</v>
      </c>
      <c r="BZ69" s="2">
        <f t="shared" si="123"/>
        <v>0</v>
      </c>
      <c r="CA69" s="13">
        <f t="shared" si="124"/>
        <v>0</v>
      </c>
      <c r="CB69" s="14" t="str">
        <f t="shared" si="125"/>
        <v>POOR</v>
      </c>
    </row>
    <row r="70" spans="2:80" ht="14.25" customHeight="1">
      <c r="B70" s="1">
        <v>6</v>
      </c>
      <c r="C70" s="9" t="s">
        <v>29</v>
      </c>
      <c r="D70" s="2">
        <f>'[1]REKAP KEPATUHAN-RUMUS-1'!D511</f>
        <v>0</v>
      </c>
      <c r="E70" s="2">
        <f>'[1]REKAP KEPATUHAN-RUMUS-1'!E511</f>
        <v>0</v>
      </c>
      <c r="F70" s="2">
        <f t="shared" si="99"/>
        <v>0</v>
      </c>
      <c r="G70" s="13">
        <f t="shared" si="100"/>
        <v>0</v>
      </c>
      <c r="H70" s="14" t="str">
        <f t="shared" si="101"/>
        <v>POOR</v>
      </c>
      <c r="J70" s="1">
        <v>6</v>
      </c>
      <c r="K70" s="9" t="s">
        <v>29</v>
      </c>
      <c r="L70" s="2">
        <f>'[1]REKAP KEPATUHAN-RUMUS-1'!L511</f>
        <v>0</v>
      </c>
      <c r="M70" s="2">
        <f>'[1]REKAP KEPATUHAN-RUMUS-1'!M511</f>
        <v>0</v>
      </c>
      <c r="N70" s="2">
        <f t="shared" si="102"/>
        <v>0</v>
      </c>
      <c r="O70" s="13">
        <f t="shared" si="103"/>
        <v>0</v>
      </c>
      <c r="P70" s="14" t="str">
        <f t="shared" si="104"/>
        <v>POOR</v>
      </c>
      <c r="Z70" s="1">
        <v>6</v>
      </c>
      <c r="AA70" s="9" t="s">
        <v>29</v>
      </c>
      <c r="AB70" s="2">
        <f>'[1]REKAP KEPATUHAN-RUMUS-1'!AB511</f>
        <v>0</v>
      </c>
      <c r="AC70" s="2">
        <f>'[1]REKAP KEPATUHAN-RUMUS-1'!AC511</f>
        <v>0</v>
      </c>
      <c r="AD70" s="2">
        <f t="shared" si="105"/>
        <v>0</v>
      </c>
      <c r="AE70" s="13">
        <f t="shared" si="106"/>
        <v>0</v>
      </c>
      <c r="AF70" s="14" t="str">
        <f t="shared" si="107"/>
        <v>POOR</v>
      </c>
      <c r="AH70" s="1">
        <v>6</v>
      </c>
      <c r="AI70" s="9" t="s">
        <v>29</v>
      </c>
      <c r="AJ70" s="2">
        <f>'[1]REKAP KEPATUHAN-RUMUS-1'!AJ511</f>
        <v>0</v>
      </c>
      <c r="AK70" s="2">
        <f>'[1]REKAP KEPATUHAN-RUMUS-1'!AK511</f>
        <v>0</v>
      </c>
      <c r="AL70" s="2">
        <f t="shared" si="108"/>
        <v>0</v>
      </c>
      <c r="AM70" s="13">
        <f t="shared" si="109"/>
        <v>0</v>
      </c>
      <c r="AN70" s="14" t="str">
        <f t="shared" si="110"/>
        <v>POOR</v>
      </c>
      <c r="AP70" s="1">
        <v>6</v>
      </c>
      <c r="AQ70" s="9" t="s">
        <v>29</v>
      </c>
      <c r="AR70" s="2">
        <f>'[1]REKAP KEPATUHAN-RUMUS-1'!AR511</f>
        <v>0</v>
      </c>
      <c r="AS70" s="2">
        <f>'[1]REKAP KEPATUHAN-RUMUS-1'!AS511</f>
        <v>0</v>
      </c>
      <c r="AT70" s="2">
        <f t="shared" si="111"/>
        <v>0</v>
      </c>
      <c r="AU70" s="13">
        <f t="shared" si="112"/>
        <v>0</v>
      </c>
      <c r="AV70" s="14" t="str">
        <f t="shared" si="113"/>
        <v>POOR</v>
      </c>
      <c r="AX70" s="1">
        <v>6</v>
      </c>
      <c r="AY70" s="9" t="s">
        <v>29</v>
      </c>
      <c r="AZ70" s="2"/>
      <c r="BA70" s="2"/>
      <c r="BB70" s="2">
        <f t="shared" si="114"/>
        <v>0</v>
      </c>
      <c r="BC70" s="13">
        <f t="shared" si="115"/>
        <v>0</v>
      </c>
      <c r="BD70" s="14" t="str">
        <f t="shared" si="116"/>
        <v>POOR</v>
      </c>
      <c r="BF70" s="1">
        <v>6</v>
      </c>
      <c r="BG70" s="9" t="s">
        <v>29</v>
      </c>
      <c r="BH70" s="2"/>
      <c r="BI70" s="2"/>
      <c r="BJ70" s="2">
        <f t="shared" si="117"/>
        <v>0</v>
      </c>
      <c r="BK70" s="13">
        <f t="shared" si="118"/>
        <v>0</v>
      </c>
      <c r="BL70" s="14" t="str">
        <f t="shared" si="119"/>
        <v>POOR</v>
      </c>
      <c r="BN70" s="1">
        <v>6</v>
      </c>
      <c r="BO70" s="9" t="s">
        <v>29</v>
      </c>
      <c r="BP70" s="2"/>
      <c r="BQ70" s="2"/>
      <c r="BR70" s="2">
        <f t="shared" si="120"/>
        <v>0</v>
      </c>
      <c r="BS70" s="13">
        <f t="shared" si="121"/>
        <v>0</v>
      </c>
      <c r="BT70" s="14" t="str">
        <f t="shared" si="122"/>
        <v>POOR</v>
      </c>
      <c r="BV70" s="1">
        <v>6</v>
      </c>
      <c r="BW70" s="9" t="s">
        <v>29</v>
      </c>
      <c r="BX70" s="2">
        <f>D70+L70+[2]Sheet1!C27+AZ70+BH70+BP70+AB70+AJ70+AR70</f>
        <v>0</v>
      </c>
      <c r="BY70" s="2">
        <f>E70+M70+[2]Sheet1!D27+BA70+BI70+BQ70+AC70+AK70+AS70</f>
        <v>0</v>
      </c>
      <c r="BZ70" s="2">
        <f t="shared" si="123"/>
        <v>0</v>
      </c>
      <c r="CA70" s="13">
        <f t="shared" si="124"/>
        <v>0</v>
      </c>
      <c r="CB70" s="14" t="str">
        <f t="shared" si="125"/>
        <v>POOR</v>
      </c>
    </row>
    <row r="71" spans="2:80" ht="14.25" customHeight="1">
      <c r="B71" s="1">
        <v>7</v>
      </c>
      <c r="C71" s="9" t="s">
        <v>30</v>
      </c>
      <c r="D71" s="2">
        <f>'[1]REKAP KEPATUHAN-RUMUS-1'!D597</f>
        <v>0</v>
      </c>
      <c r="E71" s="2">
        <f>'[1]REKAP KEPATUHAN-RUMUS-1'!E597</f>
        <v>0</v>
      </c>
      <c r="F71" s="2">
        <f t="shared" si="99"/>
        <v>0</v>
      </c>
      <c r="G71" s="13">
        <f t="shared" si="100"/>
        <v>0</v>
      </c>
      <c r="H71" s="14" t="str">
        <f t="shared" si="101"/>
        <v>POOR</v>
      </c>
      <c r="J71" s="1">
        <v>7</v>
      </c>
      <c r="K71" s="9" t="s">
        <v>30</v>
      </c>
      <c r="L71" s="2">
        <f>'[1]REKAP KEPATUHAN-RUMUS-1'!L597</f>
        <v>0</v>
      </c>
      <c r="M71" s="2">
        <f>'[1]REKAP KEPATUHAN-RUMUS-1'!M597</f>
        <v>0</v>
      </c>
      <c r="N71" s="2">
        <f t="shared" si="102"/>
        <v>0</v>
      </c>
      <c r="O71" s="13">
        <f t="shared" si="103"/>
        <v>0</v>
      </c>
      <c r="P71" s="14" t="str">
        <f t="shared" si="104"/>
        <v>POOR</v>
      </c>
      <c r="Z71" s="1">
        <v>7</v>
      </c>
      <c r="AA71" s="9" t="s">
        <v>30</v>
      </c>
      <c r="AB71" s="2">
        <f>'[1]REKAP KEPATUHAN-RUMUS-1'!AB597</f>
        <v>0</v>
      </c>
      <c r="AC71" s="2">
        <f>'[1]REKAP KEPATUHAN-RUMUS-1'!AC597</f>
        <v>0</v>
      </c>
      <c r="AD71" s="2">
        <f t="shared" si="105"/>
        <v>0</v>
      </c>
      <c r="AE71" s="13">
        <f t="shared" si="106"/>
        <v>0</v>
      </c>
      <c r="AF71" s="14" t="str">
        <f t="shared" si="107"/>
        <v>POOR</v>
      </c>
      <c r="AH71" s="1">
        <v>7</v>
      </c>
      <c r="AI71" s="9" t="s">
        <v>30</v>
      </c>
      <c r="AJ71" s="2">
        <f>'[1]REKAP KEPATUHAN-RUMUS-1'!AJ597</f>
        <v>0</v>
      </c>
      <c r="AK71" s="2">
        <f>'[1]REKAP KEPATUHAN-RUMUS-1'!AK597</f>
        <v>0</v>
      </c>
      <c r="AL71" s="2">
        <f t="shared" si="108"/>
        <v>0</v>
      </c>
      <c r="AM71" s="13">
        <f t="shared" si="109"/>
        <v>0</v>
      </c>
      <c r="AN71" s="14" t="str">
        <f t="shared" si="110"/>
        <v>POOR</v>
      </c>
      <c r="AP71" s="1">
        <v>7</v>
      </c>
      <c r="AQ71" s="9" t="s">
        <v>30</v>
      </c>
      <c r="AR71" s="2">
        <f>'[1]REKAP KEPATUHAN-RUMUS-1'!AR597</f>
        <v>0</v>
      </c>
      <c r="AS71" s="2">
        <f>'[1]REKAP KEPATUHAN-RUMUS-1'!AS597</f>
        <v>0</v>
      </c>
      <c r="AT71" s="2">
        <f t="shared" si="111"/>
        <v>0</v>
      </c>
      <c r="AU71" s="13">
        <f t="shared" si="112"/>
        <v>0</v>
      </c>
      <c r="AV71" s="14" t="str">
        <f t="shared" si="113"/>
        <v>POOR</v>
      </c>
      <c r="AX71" s="1">
        <v>7</v>
      </c>
      <c r="AY71" s="9" t="s">
        <v>30</v>
      </c>
      <c r="AZ71" s="2"/>
      <c r="BA71" s="2"/>
      <c r="BB71" s="2">
        <f t="shared" si="114"/>
        <v>0</v>
      </c>
      <c r="BC71" s="13">
        <f t="shared" si="115"/>
        <v>0</v>
      </c>
      <c r="BD71" s="14" t="str">
        <f t="shared" si="116"/>
        <v>POOR</v>
      </c>
      <c r="BF71" s="1">
        <v>7</v>
      </c>
      <c r="BG71" s="9" t="s">
        <v>30</v>
      </c>
      <c r="BH71" s="2"/>
      <c r="BI71" s="2"/>
      <c r="BJ71" s="2">
        <f t="shared" si="117"/>
        <v>0</v>
      </c>
      <c r="BK71" s="13">
        <f t="shared" si="118"/>
        <v>0</v>
      </c>
      <c r="BL71" s="14" t="str">
        <f t="shared" si="119"/>
        <v>POOR</v>
      </c>
      <c r="BN71" s="1">
        <v>7</v>
      </c>
      <c r="BO71" s="9" t="s">
        <v>30</v>
      </c>
      <c r="BP71" s="2"/>
      <c r="BQ71" s="2"/>
      <c r="BR71" s="2">
        <f t="shared" si="120"/>
        <v>0</v>
      </c>
      <c r="BS71" s="13">
        <f t="shared" si="121"/>
        <v>0</v>
      </c>
      <c r="BT71" s="14" t="str">
        <f t="shared" si="122"/>
        <v>POOR</v>
      </c>
      <c r="BV71" s="1">
        <v>7</v>
      </c>
      <c r="BW71" s="9" t="s">
        <v>30</v>
      </c>
      <c r="BX71" s="2">
        <f>D71+L71+[2]Sheet1!C28+AZ71+BH71+BP71+AB71+AJ71+AR71</f>
        <v>0</v>
      </c>
      <c r="BY71" s="2">
        <f>E71+M71+[2]Sheet1!D28+BA71+BI71+BQ71+AC71+AK71+AS71</f>
        <v>0</v>
      </c>
      <c r="BZ71" s="2">
        <f t="shared" si="123"/>
        <v>0</v>
      </c>
      <c r="CA71" s="13">
        <f t="shared" si="124"/>
        <v>0</v>
      </c>
      <c r="CB71" s="14" t="str">
        <f t="shared" si="125"/>
        <v>POOR</v>
      </c>
    </row>
    <row r="72" spans="2:80" ht="14.25" customHeight="1">
      <c r="B72" s="1">
        <v>8</v>
      </c>
      <c r="C72" s="9" t="s">
        <v>31</v>
      </c>
      <c r="D72" s="2">
        <f>'[1]REKAP KEPATUHAN-RUMUS-1'!D683</f>
        <v>0</v>
      </c>
      <c r="E72" s="2">
        <f>'[1]REKAP KEPATUHAN-RUMUS-1'!E683</f>
        <v>0</v>
      </c>
      <c r="F72" s="2">
        <f t="shared" si="99"/>
        <v>0</v>
      </c>
      <c r="G72" s="13">
        <f t="shared" si="100"/>
        <v>0</v>
      </c>
      <c r="H72" s="14" t="str">
        <f t="shared" si="101"/>
        <v>POOR</v>
      </c>
      <c r="J72" s="1">
        <v>8</v>
      </c>
      <c r="K72" s="9" t="s">
        <v>31</v>
      </c>
      <c r="L72" s="2">
        <f>'[1]REKAP KEPATUHAN-RUMUS-1'!L683</f>
        <v>0</v>
      </c>
      <c r="M72" s="2">
        <f>'[1]REKAP KEPATUHAN-RUMUS-1'!M683</f>
        <v>0</v>
      </c>
      <c r="N72" s="2">
        <f t="shared" si="102"/>
        <v>0</v>
      </c>
      <c r="O72" s="13">
        <f t="shared" si="103"/>
        <v>0</v>
      </c>
      <c r="P72" s="14" t="str">
        <f t="shared" si="104"/>
        <v>POOR</v>
      </c>
      <c r="Z72" s="1">
        <v>8</v>
      </c>
      <c r="AA72" s="9" t="s">
        <v>31</v>
      </c>
      <c r="AB72" s="2">
        <f>'[1]REKAP KEPATUHAN-RUMUS-1'!AB683</f>
        <v>0</v>
      </c>
      <c r="AC72" s="2">
        <f>'[1]REKAP KEPATUHAN-RUMUS-1'!AC683</f>
        <v>0</v>
      </c>
      <c r="AD72" s="2">
        <f t="shared" si="105"/>
        <v>0</v>
      </c>
      <c r="AE72" s="13">
        <f t="shared" si="106"/>
        <v>0</v>
      </c>
      <c r="AF72" s="14" t="str">
        <f t="shared" si="107"/>
        <v>POOR</v>
      </c>
      <c r="AH72" s="1">
        <v>8</v>
      </c>
      <c r="AI72" s="9" t="s">
        <v>31</v>
      </c>
      <c r="AJ72" s="2">
        <f>'[1]REKAP KEPATUHAN-RUMUS-1'!AJ683</f>
        <v>0</v>
      </c>
      <c r="AK72" s="2">
        <f>'[1]REKAP KEPATUHAN-RUMUS-1'!AK683</f>
        <v>0</v>
      </c>
      <c r="AL72" s="2">
        <f t="shared" si="108"/>
        <v>0</v>
      </c>
      <c r="AM72" s="13">
        <f t="shared" si="109"/>
        <v>0</v>
      </c>
      <c r="AN72" s="14" t="str">
        <f t="shared" si="110"/>
        <v>POOR</v>
      </c>
      <c r="AP72" s="1">
        <v>8</v>
      </c>
      <c r="AQ72" s="9" t="s">
        <v>31</v>
      </c>
      <c r="AR72" s="2">
        <f>'[1]REKAP KEPATUHAN-RUMUS-1'!AR683</f>
        <v>0</v>
      </c>
      <c r="AS72" s="2">
        <f>'[1]REKAP KEPATUHAN-RUMUS-1'!AS683</f>
        <v>0</v>
      </c>
      <c r="AT72" s="2">
        <f t="shared" si="111"/>
        <v>0</v>
      </c>
      <c r="AU72" s="13">
        <f t="shared" si="112"/>
        <v>0</v>
      </c>
      <c r="AV72" s="14" t="str">
        <f t="shared" si="113"/>
        <v>POOR</v>
      </c>
      <c r="AX72" s="1">
        <v>8</v>
      </c>
      <c r="AY72" s="9" t="s">
        <v>31</v>
      </c>
      <c r="AZ72" s="2"/>
      <c r="BA72" s="2"/>
      <c r="BB72" s="2">
        <f t="shared" si="114"/>
        <v>0</v>
      </c>
      <c r="BC72" s="13">
        <f t="shared" si="115"/>
        <v>0</v>
      </c>
      <c r="BD72" s="14" t="str">
        <f t="shared" si="116"/>
        <v>POOR</v>
      </c>
      <c r="BF72" s="1">
        <v>8</v>
      </c>
      <c r="BG72" s="9" t="s">
        <v>31</v>
      </c>
      <c r="BH72" s="2"/>
      <c r="BI72" s="2"/>
      <c r="BJ72" s="2">
        <f t="shared" si="117"/>
        <v>0</v>
      </c>
      <c r="BK72" s="13">
        <f t="shared" si="118"/>
        <v>0</v>
      </c>
      <c r="BL72" s="14" t="str">
        <f t="shared" si="119"/>
        <v>POOR</v>
      </c>
      <c r="BN72" s="1">
        <v>8</v>
      </c>
      <c r="BO72" s="9" t="s">
        <v>31</v>
      </c>
      <c r="BP72" s="2"/>
      <c r="BQ72" s="2"/>
      <c r="BR72" s="2">
        <f t="shared" si="120"/>
        <v>0</v>
      </c>
      <c r="BS72" s="13">
        <f t="shared" si="121"/>
        <v>0</v>
      </c>
      <c r="BT72" s="14" t="str">
        <f t="shared" si="122"/>
        <v>POOR</v>
      </c>
      <c r="BV72" s="1">
        <v>8</v>
      </c>
      <c r="BW72" s="9" t="s">
        <v>31</v>
      </c>
      <c r="BX72" s="2">
        <f>D72+L72+[2]Sheet1!C29+AZ72+BH72+BP72+AB72+AJ72+AR72</f>
        <v>0</v>
      </c>
      <c r="BY72" s="2">
        <f>E72+M72+[2]Sheet1!D29+BA72+BI72+BQ72+AC72+AK72+AS72</f>
        <v>0</v>
      </c>
      <c r="BZ72" s="2">
        <f t="shared" si="123"/>
        <v>0</v>
      </c>
      <c r="CA72" s="13">
        <f t="shared" si="124"/>
        <v>0</v>
      </c>
      <c r="CB72" s="14" t="str">
        <f t="shared" si="125"/>
        <v>POOR</v>
      </c>
    </row>
    <row r="73" spans="2:80" ht="14.25" customHeight="1">
      <c r="B73" s="1">
        <v>9</v>
      </c>
      <c r="C73" s="9" t="s">
        <v>32</v>
      </c>
      <c r="D73" s="2">
        <f>'[1]REKAP KEPATUHAN-RUMUS-1'!D769</f>
        <v>0</v>
      </c>
      <c r="E73" s="2">
        <f>'[1]REKAP KEPATUHAN-RUMUS-1'!E769</f>
        <v>0</v>
      </c>
      <c r="F73" s="2">
        <f t="shared" si="99"/>
        <v>0</v>
      </c>
      <c r="G73" s="13">
        <f t="shared" si="100"/>
        <v>0</v>
      </c>
      <c r="H73" s="14" t="str">
        <f t="shared" si="101"/>
        <v>POOR</v>
      </c>
      <c r="J73" s="1">
        <v>9</v>
      </c>
      <c r="K73" s="9" t="s">
        <v>32</v>
      </c>
      <c r="L73" s="2">
        <f>'[1]REKAP KEPATUHAN-RUMUS-1'!L769</f>
        <v>0</v>
      </c>
      <c r="M73" s="2">
        <f>'[1]REKAP KEPATUHAN-RUMUS-1'!M769</f>
        <v>0</v>
      </c>
      <c r="N73" s="2">
        <f t="shared" si="102"/>
        <v>0</v>
      </c>
      <c r="O73" s="13">
        <f t="shared" si="103"/>
        <v>0</v>
      </c>
      <c r="P73" s="14" t="str">
        <f t="shared" si="104"/>
        <v>POOR</v>
      </c>
      <c r="Z73" s="1">
        <v>9</v>
      </c>
      <c r="AA73" s="9" t="s">
        <v>32</v>
      </c>
      <c r="AB73" s="2">
        <f>'[1]REKAP KEPATUHAN-RUMUS-1'!AB769</f>
        <v>0</v>
      </c>
      <c r="AC73" s="2">
        <f>'[1]REKAP KEPATUHAN-RUMUS-1'!AC769</f>
        <v>0</v>
      </c>
      <c r="AD73" s="2">
        <f t="shared" si="105"/>
        <v>0</v>
      </c>
      <c r="AE73" s="13">
        <f t="shared" si="106"/>
        <v>0</v>
      </c>
      <c r="AF73" s="14" t="str">
        <f t="shared" si="107"/>
        <v>POOR</v>
      </c>
      <c r="AH73" s="1">
        <v>9</v>
      </c>
      <c r="AI73" s="9" t="s">
        <v>32</v>
      </c>
      <c r="AJ73" s="2">
        <f>'[1]REKAP KEPATUHAN-RUMUS-1'!AJ769</f>
        <v>0</v>
      </c>
      <c r="AK73" s="2">
        <f>'[1]REKAP KEPATUHAN-RUMUS-1'!AK769</f>
        <v>0</v>
      </c>
      <c r="AL73" s="2">
        <f t="shared" si="108"/>
        <v>0</v>
      </c>
      <c r="AM73" s="13">
        <f t="shared" si="109"/>
        <v>0</v>
      </c>
      <c r="AN73" s="14" t="str">
        <f t="shared" si="110"/>
        <v>POOR</v>
      </c>
      <c r="AP73" s="1">
        <v>9</v>
      </c>
      <c r="AQ73" s="9" t="s">
        <v>32</v>
      </c>
      <c r="AR73" s="2">
        <f>'[1]REKAP KEPATUHAN-RUMUS-1'!AR769</f>
        <v>0</v>
      </c>
      <c r="AS73" s="2">
        <f>'[1]REKAP KEPATUHAN-RUMUS-1'!AS769</f>
        <v>0</v>
      </c>
      <c r="AT73" s="2">
        <f t="shared" si="111"/>
        <v>0</v>
      </c>
      <c r="AU73" s="13">
        <f t="shared" si="112"/>
        <v>0</v>
      </c>
      <c r="AV73" s="14" t="str">
        <f t="shared" si="113"/>
        <v>POOR</v>
      </c>
      <c r="AX73" s="1">
        <v>9</v>
      </c>
      <c r="AY73" s="9" t="s">
        <v>32</v>
      </c>
      <c r="AZ73" s="2"/>
      <c r="BA73" s="2"/>
      <c r="BB73" s="2">
        <f t="shared" si="114"/>
        <v>0</v>
      </c>
      <c r="BC73" s="13">
        <f t="shared" si="115"/>
        <v>0</v>
      </c>
      <c r="BD73" s="14" t="str">
        <f t="shared" si="116"/>
        <v>POOR</v>
      </c>
      <c r="BF73" s="1">
        <v>9</v>
      </c>
      <c r="BG73" s="9" t="s">
        <v>32</v>
      </c>
      <c r="BH73" s="2"/>
      <c r="BI73" s="2"/>
      <c r="BJ73" s="2">
        <f t="shared" si="117"/>
        <v>0</v>
      </c>
      <c r="BK73" s="13">
        <f t="shared" si="118"/>
        <v>0</v>
      </c>
      <c r="BL73" s="14" t="str">
        <f t="shared" si="119"/>
        <v>POOR</v>
      </c>
      <c r="BN73" s="1">
        <v>9</v>
      </c>
      <c r="BO73" s="9" t="s">
        <v>32</v>
      </c>
      <c r="BP73" s="2"/>
      <c r="BQ73" s="2"/>
      <c r="BR73" s="2">
        <f t="shared" si="120"/>
        <v>0</v>
      </c>
      <c r="BS73" s="13">
        <f t="shared" si="121"/>
        <v>0</v>
      </c>
      <c r="BT73" s="14" t="str">
        <f t="shared" si="122"/>
        <v>POOR</v>
      </c>
      <c r="BV73" s="1">
        <v>9</v>
      </c>
      <c r="BW73" s="9" t="s">
        <v>32</v>
      </c>
      <c r="BX73" s="2">
        <f>D73+L73+[2]Sheet1!C30+AZ73+BH73+BP73+AB73+AJ73+AR73</f>
        <v>0</v>
      </c>
      <c r="BY73" s="2">
        <f>E73+M73+[2]Sheet1!D30+BA73+BI73+BQ73+AC73+AK73+AS73</f>
        <v>0</v>
      </c>
      <c r="BZ73" s="2">
        <f t="shared" si="123"/>
        <v>0</v>
      </c>
      <c r="CA73" s="13">
        <f t="shared" si="124"/>
        <v>0</v>
      </c>
      <c r="CB73" s="14" t="str">
        <f t="shared" si="125"/>
        <v>POOR</v>
      </c>
    </row>
    <row r="74" spans="2:80" ht="14.25" customHeight="1">
      <c r="B74" s="1">
        <v>10</v>
      </c>
      <c r="C74" s="9" t="s">
        <v>33</v>
      </c>
      <c r="D74" s="2">
        <f>'[1]REKAP KEPATUHAN-RUMUS-1'!D855</f>
        <v>0</v>
      </c>
      <c r="E74" s="2">
        <f>'[1]REKAP KEPATUHAN-RUMUS-1'!E855</f>
        <v>0</v>
      </c>
      <c r="F74" s="2">
        <f t="shared" si="99"/>
        <v>0</v>
      </c>
      <c r="G74" s="13">
        <f t="shared" si="100"/>
        <v>0</v>
      </c>
      <c r="H74" s="14" t="str">
        <f t="shared" si="101"/>
        <v>POOR</v>
      </c>
      <c r="J74" s="1">
        <v>10</v>
      </c>
      <c r="K74" s="9" t="s">
        <v>33</v>
      </c>
      <c r="L74" s="2">
        <f>'[1]REKAP KEPATUHAN-RUMUS-1'!L855</f>
        <v>0</v>
      </c>
      <c r="M74" s="2">
        <f>'[1]REKAP KEPATUHAN-RUMUS-1'!M855</f>
        <v>0</v>
      </c>
      <c r="N74" s="2">
        <f t="shared" si="102"/>
        <v>0</v>
      </c>
      <c r="O74" s="13">
        <f t="shared" si="103"/>
        <v>0</v>
      </c>
      <c r="P74" s="14" t="str">
        <f t="shared" si="104"/>
        <v>POOR</v>
      </c>
      <c r="Z74" s="1">
        <v>10</v>
      </c>
      <c r="AA74" s="9" t="s">
        <v>33</v>
      </c>
      <c r="AB74" s="2">
        <f>'[1]REKAP KEPATUHAN-RUMUS-1'!AB855</f>
        <v>0</v>
      </c>
      <c r="AC74" s="2">
        <f>'[1]REKAP KEPATUHAN-RUMUS-1'!AC855</f>
        <v>0</v>
      </c>
      <c r="AD74" s="2">
        <f t="shared" si="105"/>
        <v>0</v>
      </c>
      <c r="AE74" s="13">
        <f t="shared" si="106"/>
        <v>0</v>
      </c>
      <c r="AF74" s="14" t="str">
        <f t="shared" si="107"/>
        <v>POOR</v>
      </c>
      <c r="AH74" s="1">
        <v>10</v>
      </c>
      <c r="AI74" s="9" t="s">
        <v>33</v>
      </c>
      <c r="AJ74" s="2">
        <f>'[1]REKAP KEPATUHAN-RUMUS-1'!AJ855</f>
        <v>0</v>
      </c>
      <c r="AK74" s="2">
        <f>'[1]REKAP KEPATUHAN-RUMUS-1'!AK855</f>
        <v>0</v>
      </c>
      <c r="AL74" s="2">
        <f t="shared" si="108"/>
        <v>0</v>
      </c>
      <c r="AM74" s="13">
        <f t="shared" si="109"/>
        <v>0</v>
      </c>
      <c r="AN74" s="14" t="str">
        <f t="shared" si="110"/>
        <v>POOR</v>
      </c>
      <c r="AP74" s="1">
        <v>10</v>
      </c>
      <c r="AQ74" s="9" t="s">
        <v>33</v>
      </c>
      <c r="AR74" s="2">
        <f>'[1]REKAP KEPATUHAN-RUMUS-1'!AR855</f>
        <v>0</v>
      </c>
      <c r="AS74" s="2">
        <f>'[1]REKAP KEPATUHAN-RUMUS-1'!AS855</f>
        <v>0</v>
      </c>
      <c r="AT74" s="2">
        <f t="shared" si="111"/>
        <v>0</v>
      </c>
      <c r="AU74" s="13">
        <f t="shared" si="112"/>
        <v>0</v>
      </c>
      <c r="AV74" s="14" t="str">
        <f t="shared" si="113"/>
        <v>POOR</v>
      </c>
      <c r="AX74" s="1">
        <v>10</v>
      </c>
      <c r="AY74" s="9" t="s">
        <v>33</v>
      </c>
      <c r="AZ74" s="2"/>
      <c r="BA74" s="2"/>
      <c r="BB74" s="2">
        <f t="shared" si="114"/>
        <v>0</v>
      </c>
      <c r="BC74" s="13">
        <f t="shared" si="115"/>
        <v>0</v>
      </c>
      <c r="BD74" s="14" t="str">
        <f t="shared" si="116"/>
        <v>POOR</v>
      </c>
      <c r="BF74" s="1">
        <v>10</v>
      </c>
      <c r="BG74" s="9" t="s">
        <v>33</v>
      </c>
      <c r="BH74" s="2"/>
      <c r="BI74" s="2"/>
      <c r="BJ74" s="2">
        <f t="shared" si="117"/>
        <v>0</v>
      </c>
      <c r="BK74" s="13">
        <f t="shared" si="118"/>
        <v>0</v>
      </c>
      <c r="BL74" s="14" t="str">
        <f t="shared" si="119"/>
        <v>POOR</v>
      </c>
      <c r="BN74" s="1">
        <v>10</v>
      </c>
      <c r="BO74" s="9" t="s">
        <v>33</v>
      </c>
      <c r="BP74" s="2"/>
      <c r="BQ74" s="2"/>
      <c r="BR74" s="2">
        <f t="shared" si="120"/>
        <v>0</v>
      </c>
      <c r="BS74" s="13">
        <f t="shared" si="121"/>
        <v>0</v>
      </c>
      <c r="BT74" s="14" t="str">
        <f t="shared" si="122"/>
        <v>POOR</v>
      </c>
      <c r="BV74" s="1">
        <v>10</v>
      </c>
      <c r="BW74" s="9" t="s">
        <v>33</v>
      </c>
      <c r="BX74" s="2">
        <f>D74+L74+[2]Sheet1!C31+AZ74+BH74+BP74+AB74+AJ74+AR74</f>
        <v>0</v>
      </c>
      <c r="BY74" s="2">
        <f>E74+M74+[2]Sheet1!D31+BA74+BI74+BQ74+AC74+AK74+AS74</f>
        <v>0</v>
      </c>
      <c r="BZ74" s="2">
        <f t="shared" si="123"/>
        <v>0</v>
      </c>
      <c r="CA74" s="13">
        <f t="shared" si="124"/>
        <v>0</v>
      </c>
      <c r="CB74" s="14" t="str">
        <f t="shared" si="125"/>
        <v>POOR</v>
      </c>
    </row>
    <row r="75" spans="2:80" ht="14.25" customHeight="1">
      <c r="B75" s="1">
        <v>11</v>
      </c>
      <c r="C75" s="9" t="s">
        <v>34</v>
      </c>
      <c r="D75" s="2">
        <f>'[1]REKAP KEPATUHAN-RUMUS-1'!D941</f>
        <v>0</v>
      </c>
      <c r="E75" s="2">
        <f>'[1]REKAP KEPATUHAN-RUMUS-1'!E941</f>
        <v>0</v>
      </c>
      <c r="F75" s="2">
        <f t="shared" si="99"/>
        <v>0</v>
      </c>
      <c r="G75" s="13">
        <f t="shared" si="100"/>
        <v>0</v>
      </c>
      <c r="H75" s="14" t="str">
        <f t="shared" si="101"/>
        <v>POOR</v>
      </c>
      <c r="J75" s="1">
        <v>11</v>
      </c>
      <c r="K75" s="9" t="s">
        <v>34</v>
      </c>
      <c r="L75" s="2">
        <f>'[1]REKAP KEPATUHAN-RUMUS-1'!L941</f>
        <v>0</v>
      </c>
      <c r="M75" s="2">
        <f>'[1]REKAP KEPATUHAN-RUMUS-1'!M941</f>
        <v>0</v>
      </c>
      <c r="N75" s="2">
        <f t="shared" si="102"/>
        <v>0</v>
      </c>
      <c r="O75" s="13">
        <f t="shared" si="103"/>
        <v>0</v>
      </c>
      <c r="P75" s="14" t="str">
        <f t="shared" si="104"/>
        <v>POOR</v>
      </c>
      <c r="Z75" s="1">
        <v>11</v>
      </c>
      <c r="AA75" s="9" t="s">
        <v>34</v>
      </c>
      <c r="AB75" s="2">
        <f>'[1]REKAP KEPATUHAN-RUMUS-1'!AB941</f>
        <v>0</v>
      </c>
      <c r="AC75" s="2">
        <f>'[1]REKAP KEPATUHAN-RUMUS-1'!AC941</f>
        <v>0</v>
      </c>
      <c r="AD75" s="2">
        <f t="shared" si="105"/>
        <v>0</v>
      </c>
      <c r="AE75" s="13">
        <f t="shared" si="106"/>
        <v>0</v>
      </c>
      <c r="AF75" s="14" t="str">
        <f t="shared" si="107"/>
        <v>POOR</v>
      </c>
      <c r="AH75" s="1">
        <v>11</v>
      </c>
      <c r="AI75" s="9" t="s">
        <v>34</v>
      </c>
      <c r="AJ75" s="2">
        <f>'[1]REKAP KEPATUHAN-RUMUS-1'!AJ941</f>
        <v>0</v>
      </c>
      <c r="AK75" s="2">
        <f>'[1]REKAP KEPATUHAN-RUMUS-1'!AK941</f>
        <v>0</v>
      </c>
      <c r="AL75" s="2">
        <f t="shared" si="108"/>
        <v>0</v>
      </c>
      <c r="AM75" s="13">
        <f t="shared" si="109"/>
        <v>0</v>
      </c>
      <c r="AN75" s="14" t="str">
        <f t="shared" si="110"/>
        <v>POOR</v>
      </c>
      <c r="AP75" s="1">
        <v>11</v>
      </c>
      <c r="AQ75" s="9" t="s">
        <v>34</v>
      </c>
      <c r="AR75" s="2">
        <f>'[1]REKAP KEPATUHAN-RUMUS-1'!AR941</f>
        <v>0</v>
      </c>
      <c r="AS75" s="2">
        <f>'[1]REKAP KEPATUHAN-RUMUS-1'!AS941</f>
        <v>0</v>
      </c>
      <c r="AT75" s="2">
        <f t="shared" si="111"/>
        <v>0</v>
      </c>
      <c r="AU75" s="13">
        <f t="shared" si="112"/>
        <v>0</v>
      </c>
      <c r="AV75" s="14" t="str">
        <f t="shared" si="113"/>
        <v>POOR</v>
      </c>
      <c r="AX75" s="1">
        <v>11</v>
      </c>
      <c r="AY75" s="9" t="s">
        <v>34</v>
      </c>
      <c r="AZ75" s="2"/>
      <c r="BA75" s="2"/>
      <c r="BB75" s="2">
        <f t="shared" si="114"/>
        <v>0</v>
      </c>
      <c r="BC75" s="13">
        <f t="shared" si="115"/>
        <v>0</v>
      </c>
      <c r="BD75" s="14" t="str">
        <f t="shared" si="116"/>
        <v>POOR</v>
      </c>
      <c r="BF75" s="1">
        <v>11</v>
      </c>
      <c r="BG75" s="9" t="s">
        <v>34</v>
      </c>
      <c r="BH75" s="2"/>
      <c r="BI75" s="2"/>
      <c r="BJ75" s="2">
        <f t="shared" si="117"/>
        <v>0</v>
      </c>
      <c r="BK75" s="13">
        <f t="shared" si="118"/>
        <v>0</v>
      </c>
      <c r="BL75" s="14" t="str">
        <f t="shared" si="119"/>
        <v>POOR</v>
      </c>
      <c r="BN75" s="1">
        <v>11</v>
      </c>
      <c r="BO75" s="9" t="s">
        <v>34</v>
      </c>
      <c r="BP75" s="2"/>
      <c r="BQ75" s="2"/>
      <c r="BR75" s="2">
        <f t="shared" si="120"/>
        <v>0</v>
      </c>
      <c r="BS75" s="13">
        <f t="shared" si="121"/>
        <v>0</v>
      </c>
      <c r="BT75" s="14" t="str">
        <f t="shared" si="122"/>
        <v>POOR</v>
      </c>
      <c r="BV75" s="1">
        <v>11</v>
      </c>
      <c r="BW75" s="9" t="s">
        <v>34</v>
      </c>
      <c r="BX75" s="2">
        <f>D75+L75+[2]Sheet1!C32+AZ75+BH75+BP75+AB75+AJ75+AR75</f>
        <v>0</v>
      </c>
      <c r="BY75" s="2">
        <f>E75+M75+[2]Sheet1!D32+BA75+BI75+BQ75+AC75+AK75+AS75</f>
        <v>0</v>
      </c>
      <c r="BZ75" s="2">
        <f t="shared" si="123"/>
        <v>0</v>
      </c>
      <c r="CA75" s="13">
        <f t="shared" si="124"/>
        <v>0</v>
      </c>
      <c r="CB75" s="14" t="str">
        <f t="shared" si="125"/>
        <v>POOR</v>
      </c>
    </row>
    <row r="76" spans="2:80" ht="14.25" customHeight="1">
      <c r="B76" s="1">
        <v>12</v>
      </c>
      <c r="C76" s="9" t="s">
        <v>35</v>
      </c>
      <c r="D76" s="2">
        <f>'[1]REKAP KEPATUHAN-RUMUS-1'!D1027</f>
        <v>0</v>
      </c>
      <c r="E76" s="2">
        <f>'[1]REKAP KEPATUHAN-RUMUS-1'!E1027</f>
        <v>0</v>
      </c>
      <c r="F76" s="2">
        <f t="shared" si="99"/>
        <v>0</v>
      </c>
      <c r="G76" s="13">
        <f t="shared" si="100"/>
        <v>0</v>
      </c>
      <c r="H76" s="14" t="str">
        <f t="shared" si="101"/>
        <v>POOR</v>
      </c>
      <c r="J76" s="1">
        <v>12</v>
      </c>
      <c r="K76" s="9" t="s">
        <v>35</v>
      </c>
      <c r="L76" s="2">
        <f>'[1]REKAP KEPATUHAN-RUMUS-1'!L1027</f>
        <v>0</v>
      </c>
      <c r="M76" s="2">
        <f>'[1]REKAP KEPATUHAN-RUMUS-1'!M1027</f>
        <v>0</v>
      </c>
      <c r="N76" s="2">
        <f t="shared" si="102"/>
        <v>0</v>
      </c>
      <c r="O76" s="13">
        <f t="shared" si="103"/>
        <v>0</v>
      </c>
      <c r="P76" s="14" t="str">
        <f t="shared" si="104"/>
        <v>POOR</v>
      </c>
      <c r="Z76" s="1">
        <v>12</v>
      </c>
      <c r="AA76" s="9" t="s">
        <v>35</v>
      </c>
      <c r="AB76" s="2">
        <f>'[1]REKAP KEPATUHAN-RUMUS-1'!AB1027</f>
        <v>0</v>
      </c>
      <c r="AC76" s="2">
        <f>'[1]REKAP KEPATUHAN-RUMUS-1'!AC1027</f>
        <v>0</v>
      </c>
      <c r="AD76" s="2">
        <f t="shared" si="105"/>
        <v>0</v>
      </c>
      <c r="AE76" s="13">
        <f t="shared" si="106"/>
        <v>0</v>
      </c>
      <c r="AF76" s="14" t="str">
        <f t="shared" si="107"/>
        <v>POOR</v>
      </c>
      <c r="AH76" s="1">
        <v>12</v>
      </c>
      <c r="AI76" s="9" t="s">
        <v>35</v>
      </c>
      <c r="AJ76" s="2">
        <f>'[1]REKAP KEPATUHAN-RUMUS-1'!AJ1027</f>
        <v>0</v>
      </c>
      <c r="AK76" s="2">
        <f>'[1]REKAP KEPATUHAN-RUMUS-1'!AK1027</f>
        <v>0</v>
      </c>
      <c r="AL76" s="2">
        <f t="shared" si="108"/>
        <v>0</v>
      </c>
      <c r="AM76" s="13">
        <f t="shared" si="109"/>
        <v>0</v>
      </c>
      <c r="AN76" s="14" t="str">
        <f t="shared" si="110"/>
        <v>POOR</v>
      </c>
      <c r="AP76" s="1">
        <v>12</v>
      </c>
      <c r="AQ76" s="9" t="s">
        <v>35</v>
      </c>
      <c r="AR76" s="2">
        <f>'[1]REKAP KEPATUHAN-RUMUS-1'!AR1027</f>
        <v>0</v>
      </c>
      <c r="AS76" s="2">
        <f>'[1]REKAP KEPATUHAN-RUMUS-1'!AS1027</f>
        <v>0</v>
      </c>
      <c r="AT76" s="2">
        <f t="shared" si="111"/>
        <v>0</v>
      </c>
      <c r="AU76" s="13">
        <f t="shared" si="112"/>
        <v>0</v>
      </c>
      <c r="AV76" s="14" t="str">
        <f t="shared" si="113"/>
        <v>POOR</v>
      </c>
      <c r="AX76" s="1">
        <v>12</v>
      </c>
      <c r="AY76" s="9" t="s">
        <v>35</v>
      </c>
      <c r="AZ76" s="2"/>
      <c r="BA76" s="2"/>
      <c r="BB76" s="2">
        <f t="shared" si="114"/>
        <v>0</v>
      </c>
      <c r="BC76" s="13">
        <f t="shared" si="115"/>
        <v>0</v>
      </c>
      <c r="BD76" s="14" t="str">
        <f t="shared" si="116"/>
        <v>POOR</v>
      </c>
      <c r="BF76" s="1">
        <v>12</v>
      </c>
      <c r="BG76" s="9" t="s">
        <v>35</v>
      </c>
      <c r="BH76" s="2"/>
      <c r="BI76" s="2"/>
      <c r="BJ76" s="2">
        <f t="shared" si="117"/>
        <v>0</v>
      </c>
      <c r="BK76" s="13">
        <f t="shared" si="118"/>
        <v>0</v>
      </c>
      <c r="BL76" s="14" t="str">
        <f t="shared" si="119"/>
        <v>POOR</v>
      </c>
      <c r="BN76" s="1">
        <v>12</v>
      </c>
      <c r="BO76" s="9" t="s">
        <v>35</v>
      </c>
      <c r="BP76" s="2"/>
      <c r="BQ76" s="2"/>
      <c r="BR76" s="2">
        <f t="shared" si="120"/>
        <v>0</v>
      </c>
      <c r="BS76" s="13">
        <f t="shared" si="121"/>
        <v>0</v>
      </c>
      <c r="BT76" s="14" t="str">
        <f t="shared" si="122"/>
        <v>POOR</v>
      </c>
      <c r="BV76" s="1">
        <v>12</v>
      </c>
      <c r="BW76" s="9" t="s">
        <v>35</v>
      </c>
      <c r="BX76" s="2">
        <f>D76+L76+[2]Sheet1!C33+AZ76+BH76+BP76+AB76+AJ76+AR76</f>
        <v>0</v>
      </c>
      <c r="BY76" s="2">
        <f>E76+M76+[2]Sheet1!D33+BA76+BI76+BQ76+AC76+AK76+AS76</f>
        <v>0</v>
      </c>
      <c r="BZ76" s="2">
        <f t="shared" si="123"/>
        <v>0</v>
      </c>
      <c r="CA76" s="13">
        <f t="shared" si="124"/>
        <v>0</v>
      </c>
      <c r="CB76" s="14" t="str">
        <f t="shared" si="125"/>
        <v>POOR</v>
      </c>
    </row>
    <row r="77" spans="2:80" ht="14.25" customHeight="1">
      <c r="B77" s="1">
        <v>13</v>
      </c>
      <c r="C77" s="9" t="s">
        <v>36</v>
      </c>
      <c r="D77" s="2">
        <f>'[1]REKAP KEPATUHAN-RUMUS-1'!D1113</f>
        <v>0</v>
      </c>
      <c r="E77" s="2">
        <f>'[1]REKAP KEPATUHAN-RUMUS-1'!E1113</f>
        <v>0</v>
      </c>
      <c r="F77" s="2">
        <f t="shared" si="99"/>
        <v>0</v>
      </c>
      <c r="G77" s="13">
        <f t="shared" si="100"/>
        <v>0</v>
      </c>
      <c r="H77" s="14" t="str">
        <f t="shared" si="101"/>
        <v>POOR</v>
      </c>
      <c r="J77" s="1">
        <v>13</v>
      </c>
      <c r="K77" s="9" t="s">
        <v>36</v>
      </c>
      <c r="L77" s="2">
        <f>'[1]REKAP KEPATUHAN-RUMUS-1'!L1113</f>
        <v>0</v>
      </c>
      <c r="M77" s="2">
        <f>'[1]REKAP KEPATUHAN-RUMUS-1'!M1113</f>
        <v>0</v>
      </c>
      <c r="N77" s="2">
        <f t="shared" si="102"/>
        <v>0</v>
      </c>
      <c r="O77" s="13">
        <f t="shared" si="103"/>
        <v>0</v>
      </c>
      <c r="P77" s="14" t="str">
        <f t="shared" si="104"/>
        <v>POOR</v>
      </c>
      <c r="Z77" s="1">
        <v>13</v>
      </c>
      <c r="AA77" s="9" t="s">
        <v>36</v>
      </c>
      <c r="AB77" s="2">
        <f>'[1]REKAP KEPATUHAN-RUMUS-1'!AB1113</f>
        <v>0</v>
      </c>
      <c r="AC77" s="2">
        <f>'[1]REKAP KEPATUHAN-RUMUS-1'!AC1113</f>
        <v>0</v>
      </c>
      <c r="AD77" s="2">
        <f t="shared" si="105"/>
        <v>0</v>
      </c>
      <c r="AE77" s="13">
        <f t="shared" si="106"/>
        <v>0</v>
      </c>
      <c r="AF77" s="14" t="str">
        <f t="shared" si="107"/>
        <v>POOR</v>
      </c>
      <c r="AH77" s="1">
        <v>13</v>
      </c>
      <c r="AI77" s="9" t="s">
        <v>36</v>
      </c>
      <c r="AJ77" s="2">
        <f>'[1]REKAP KEPATUHAN-RUMUS-1'!AJ1113</f>
        <v>0</v>
      </c>
      <c r="AK77" s="2">
        <f>'[1]REKAP KEPATUHAN-RUMUS-1'!AK1113</f>
        <v>0</v>
      </c>
      <c r="AL77" s="2">
        <f t="shared" si="108"/>
        <v>0</v>
      </c>
      <c r="AM77" s="13">
        <f t="shared" si="109"/>
        <v>0</v>
      </c>
      <c r="AN77" s="14" t="str">
        <f t="shared" si="110"/>
        <v>POOR</v>
      </c>
      <c r="AP77" s="1">
        <v>13</v>
      </c>
      <c r="AQ77" s="9" t="s">
        <v>36</v>
      </c>
      <c r="AR77" s="2">
        <f>'[1]REKAP KEPATUHAN-RUMUS-1'!AR1113</f>
        <v>0</v>
      </c>
      <c r="AS77" s="2">
        <f>'[1]REKAP KEPATUHAN-RUMUS-1'!AS1113</f>
        <v>0</v>
      </c>
      <c r="AT77" s="2">
        <f t="shared" si="111"/>
        <v>0</v>
      </c>
      <c r="AU77" s="13">
        <f t="shared" si="112"/>
        <v>0</v>
      </c>
      <c r="AV77" s="14" t="str">
        <f t="shared" si="113"/>
        <v>POOR</v>
      </c>
      <c r="AX77" s="1">
        <v>13</v>
      </c>
      <c r="AY77" s="9" t="s">
        <v>36</v>
      </c>
      <c r="AZ77" s="2"/>
      <c r="BA77" s="2"/>
      <c r="BB77" s="2">
        <f t="shared" si="114"/>
        <v>0</v>
      </c>
      <c r="BC77" s="13">
        <f t="shared" si="115"/>
        <v>0</v>
      </c>
      <c r="BD77" s="14" t="str">
        <f t="shared" si="116"/>
        <v>POOR</v>
      </c>
      <c r="BF77" s="1">
        <v>13</v>
      </c>
      <c r="BG77" s="9" t="s">
        <v>36</v>
      </c>
      <c r="BH77" s="2"/>
      <c r="BI77" s="2"/>
      <c r="BJ77" s="2">
        <f t="shared" si="117"/>
        <v>0</v>
      </c>
      <c r="BK77" s="13">
        <f t="shared" si="118"/>
        <v>0</v>
      </c>
      <c r="BL77" s="14" t="str">
        <f t="shared" si="119"/>
        <v>POOR</v>
      </c>
      <c r="BN77" s="1">
        <v>13</v>
      </c>
      <c r="BO77" s="9" t="s">
        <v>36</v>
      </c>
      <c r="BP77" s="2"/>
      <c r="BQ77" s="2"/>
      <c r="BR77" s="2">
        <f t="shared" si="120"/>
        <v>0</v>
      </c>
      <c r="BS77" s="13">
        <f t="shared" si="121"/>
        <v>0</v>
      </c>
      <c r="BT77" s="14" t="str">
        <f t="shared" si="122"/>
        <v>POOR</v>
      </c>
      <c r="BV77" s="1">
        <v>13</v>
      </c>
      <c r="BW77" s="9" t="s">
        <v>36</v>
      </c>
      <c r="BX77" s="2">
        <f>D77+L77+[2]Sheet1!C34+AZ77+BH77+BP77+AB77+AJ77+AR77</f>
        <v>0</v>
      </c>
      <c r="BY77" s="2">
        <f>E77+M77+[2]Sheet1!D34+BA77+BI77+BQ77+AC77+AK77+AS77</f>
        <v>0</v>
      </c>
      <c r="BZ77" s="2">
        <f t="shared" si="123"/>
        <v>0</v>
      </c>
      <c r="CA77" s="13">
        <f t="shared" si="124"/>
        <v>0</v>
      </c>
      <c r="CB77" s="14" t="str">
        <f t="shared" si="125"/>
        <v>POOR</v>
      </c>
    </row>
    <row r="78" spans="2:80" ht="14.25" customHeight="1">
      <c r="B78" s="15"/>
      <c r="C78" s="16" t="s">
        <v>37</v>
      </c>
      <c r="D78" s="17">
        <f>IF($D$3="",0,SUM(D65:D77))</f>
        <v>0</v>
      </c>
      <c r="E78" s="17">
        <f>IF($D$3="",0,SUM(E65:E77))</f>
        <v>0</v>
      </c>
      <c r="F78" s="17">
        <f>IF(D$3="",0,D78-E78)</f>
        <v>0</v>
      </c>
      <c r="G78" s="18">
        <f t="shared" si="100"/>
        <v>0</v>
      </c>
      <c r="H78" s="14" t="str">
        <f t="shared" si="101"/>
        <v>POOR</v>
      </c>
      <c r="J78" s="15"/>
      <c r="K78" s="16" t="s">
        <v>37</v>
      </c>
      <c r="L78" s="17">
        <f t="shared" ref="L78:M78" si="126">IF($L$3="",0,SUM(L65:L77))</f>
        <v>0</v>
      </c>
      <c r="M78" s="17">
        <f t="shared" si="126"/>
        <v>0</v>
      </c>
      <c r="N78" s="17">
        <f>IF(L$3="",0,L78-M78)</f>
        <v>0</v>
      </c>
      <c r="O78" s="18">
        <f t="shared" si="103"/>
        <v>0</v>
      </c>
      <c r="P78" s="14" t="str">
        <f t="shared" si="104"/>
        <v>POOR</v>
      </c>
      <c r="Z78" s="15"/>
      <c r="AA78" s="16" t="s">
        <v>37</v>
      </c>
      <c r="AB78" s="17">
        <f t="shared" ref="AB78:AC78" si="127">IF($AB$3="",0,SUM(AB65:AB77))</f>
        <v>0</v>
      </c>
      <c r="AC78" s="17">
        <f t="shared" si="127"/>
        <v>0</v>
      </c>
      <c r="AD78" s="17">
        <f>IF(AB$3="",0,AB78-AC78)</f>
        <v>0</v>
      </c>
      <c r="AE78" s="18">
        <f t="shared" si="106"/>
        <v>0</v>
      </c>
      <c r="AF78" s="14" t="str">
        <f t="shared" si="107"/>
        <v>POOR</v>
      </c>
      <c r="AH78" s="15"/>
      <c r="AI78" s="16" t="s">
        <v>37</v>
      </c>
      <c r="AJ78" s="17">
        <f t="shared" ref="AJ78:AK78" si="128">IF($AB$3="",0,SUM(AJ65:AJ77))</f>
        <v>0</v>
      </c>
      <c r="AK78" s="17">
        <f t="shared" si="128"/>
        <v>0</v>
      </c>
      <c r="AL78" s="17">
        <f>IF(AJ$3="",0,AJ78-AK78)</f>
        <v>0</v>
      </c>
      <c r="AM78" s="18">
        <f t="shared" si="109"/>
        <v>0</v>
      </c>
      <c r="AN78" s="14" t="str">
        <f t="shared" si="110"/>
        <v>POOR</v>
      </c>
      <c r="AP78" s="15"/>
      <c r="AQ78" s="16" t="s">
        <v>37</v>
      </c>
      <c r="AR78" s="17">
        <f t="shared" ref="AR78:AS78" si="129">IF($AB$3="",0,SUM(AR65:AR77))</f>
        <v>0</v>
      </c>
      <c r="AS78" s="17">
        <f t="shared" si="129"/>
        <v>0</v>
      </c>
      <c r="AT78" s="17">
        <f>IF(AR$3="",0,AR78-AS78)</f>
        <v>0</v>
      </c>
      <c r="AU78" s="18">
        <f t="shared" si="112"/>
        <v>0</v>
      </c>
      <c r="AV78" s="14" t="str">
        <f t="shared" si="113"/>
        <v>POOR</v>
      </c>
      <c r="AX78" s="15"/>
      <c r="AY78" s="16" t="s">
        <v>37</v>
      </c>
      <c r="AZ78" s="17">
        <f t="shared" ref="AZ78:BA78" si="130">IF($AZ$3="",0,SUM(AZ65:AZ77))</f>
        <v>0</v>
      </c>
      <c r="BA78" s="17">
        <f t="shared" si="130"/>
        <v>0</v>
      </c>
      <c r="BB78" s="17">
        <f>IF(AZ$3="",0,AZ78-BA78)</f>
        <v>0</v>
      </c>
      <c r="BC78" s="18">
        <f t="shared" si="115"/>
        <v>0</v>
      </c>
      <c r="BD78" s="14" t="str">
        <f t="shared" si="116"/>
        <v>POOR</v>
      </c>
      <c r="BF78" s="15"/>
      <c r="BG78" s="16" t="s">
        <v>37</v>
      </c>
      <c r="BH78" s="17">
        <f t="shared" ref="BH78:BI78" si="131">IF($BH$3="",0,SUM(BH65:BH77))</f>
        <v>0</v>
      </c>
      <c r="BI78" s="17">
        <f t="shared" si="131"/>
        <v>0</v>
      </c>
      <c r="BJ78" s="17">
        <f>IF(BH$3="",0,BH78-BI78)</f>
        <v>0</v>
      </c>
      <c r="BK78" s="18">
        <f t="shared" si="118"/>
        <v>0</v>
      </c>
      <c r="BL78" s="14" t="str">
        <f t="shared" si="119"/>
        <v>POOR</v>
      </c>
      <c r="BN78" s="15"/>
      <c r="BO78" s="16" t="s">
        <v>37</v>
      </c>
      <c r="BP78" s="17">
        <f t="shared" ref="BP78:BQ78" si="132">IF($BP$3="",0,SUM(BP65:BP77))</f>
        <v>0</v>
      </c>
      <c r="BQ78" s="17">
        <f t="shared" si="132"/>
        <v>0</v>
      </c>
      <c r="BR78" s="17">
        <f>IF(BP$3="",0,BP78-BQ78)</f>
        <v>0</v>
      </c>
      <c r="BS78" s="18">
        <f t="shared" si="121"/>
        <v>0</v>
      </c>
      <c r="BT78" s="14" t="str">
        <f t="shared" si="122"/>
        <v>POOR</v>
      </c>
      <c r="BV78" s="15"/>
      <c r="BW78" s="16" t="s">
        <v>37</v>
      </c>
      <c r="BX78" s="17">
        <f t="shared" ref="BX78:BY78" si="133">SUM(BX65:BX77)</f>
        <v>0</v>
      </c>
      <c r="BY78" s="17">
        <f t="shared" si="133"/>
        <v>0</v>
      </c>
      <c r="BZ78" s="17">
        <f t="shared" si="123"/>
        <v>0</v>
      </c>
      <c r="CA78" s="18">
        <f t="shared" si="124"/>
        <v>0</v>
      </c>
      <c r="CB78" s="14" t="str">
        <f t="shared" si="125"/>
        <v>POOR</v>
      </c>
    </row>
    <row r="79" spans="2:80" ht="14.25" customHeight="1">
      <c r="B79" s="1"/>
      <c r="D79" s="2"/>
      <c r="E79" s="2"/>
      <c r="F79" s="2">
        <f>F78-'[1]REKAP KEPATUHAN-RUMUS-1'!F1286</f>
        <v>0</v>
      </c>
      <c r="J79" s="1"/>
      <c r="L79" s="2"/>
      <c r="M79" s="2"/>
      <c r="N79" s="2">
        <f>N78-'[1]REKAP KEPATUHAN-RUMUS-1'!N1286</f>
        <v>0</v>
      </c>
      <c r="R79" s="1"/>
      <c r="T79" s="2"/>
      <c r="U79" s="2"/>
      <c r="V79" s="2">
        <f>[2]Sheet1!E35-'[1]REKAP KEPATUHAN-RUMUS-1'!V1286</f>
        <v>0</v>
      </c>
      <c r="Z79" s="1"/>
      <c r="AB79" s="2"/>
      <c r="AC79" s="2"/>
      <c r="AD79" s="2">
        <f>AD78-'[1]REKAP KEPATUHAN-RUMUS-1'!AD1286</f>
        <v>0</v>
      </c>
      <c r="AH79" s="1"/>
      <c r="AJ79" s="2"/>
      <c r="AK79" s="2"/>
      <c r="AL79" s="2">
        <f>AL78-'[1]REKAP KEPATUHAN-RUMUS-1'!AL1286</f>
        <v>0</v>
      </c>
      <c r="AP79" s="1"/>
      <c r="AR79" s="2"/>
      <c r="AS79" s="2"/>
      <c r="AT79" s="2">
        <f>AT78-'[1]REKAP KEPATUHAN-RUMUS-1'!AT1286</f>
        <v>0</v>
      </c>
      <c r="AX79" s="1"/>
      <c r="AZ79" s="2"/>
      <c r="BA79" s="2"/>
      <c r="BB79" s="2">
        <f>BB78-'[1]REKAP KEPATUHAN-RUMUS-1'!BB1286</f>
        <v>0</v>
      </c>
      <c r="BF79" s="1"/>
      <c r="BH79" s="2"/>
      <c r="BI79" s="2"/>
      <c r="BJ79" s="2">
        <f>BJ78-'[1]REKAP KEPATUHAN-RUMUS-1'!BJ1286</f>
        <v>0</v>
      </c>
      <c r="BN79" s="1"/>
      <c r="BP79" s="2"/>
      <c r="BQ79" s="2"/>
      <c r="BR79" s="2">
        <f>BR78-'[1]REKAP KEPATUHAN-RUMUS-1'!BR1286</f>
        <v>0</v>
      </c>
      <c r="BV79" s="1"/>
    </row>
    <row r="80" spans="2:80" ht="14.25" customHeight="1">
      <c r="B80" s="1"/>
      <c r="D80" s="2"/>
      <c r="E80" s="2"/>
      <c r="F80" s="2"/>
      <c r="J80" s="1"/>
      <c r="R80" s="1"/>
      <c r="Z80" s="1"/>
      <c r="AH80" s="1"/>
      <c r="AP80" s="1"/>
      <c r="AX80" s="1"/>
      <c r="BF80" s="1"/>
      <c r="BN80" s="1"/>
      <c r="BV80" s="1"/>
    </row>
    <row r="81" spans="1:83" ht="14.25" customHeight="1">
      <c r="A81" s="21"/>
      <c r="B81" s="22"/>
      <c r="C81" s="21" t="s">
        <v>42</v>
      </c>
      <c r="D81" s="23"/>
      <c r="E81" s="23"/>
      <c r="F81" s="23"/>
      <c r="G81" s="21"/>
      <c r="H81" s="21"/>
      <c r="I81" s="21"/>
      <c r="J81" s="22"/>
      <c r="K81" s="21" t="s">
        <v>42</v>
      </c>
      <c r="L81" s="23"/>
      <c r="M81" s="23"/>
      <c r="N81" s="23"/>
      <c r="O81" s="21"/>
      <c r="P81" s="21"/>
      <c r="Q81" s="21"/>
      <c r="R81" s="22"/>
      <c r="S81" s="21" t="s">
        <v>42</v>
      </c>
      <c r="T81" s="23"/>
      <c r="U81" s="23"/>
      <c r="V81" s="23"/>
      <c r="W81" s="21"/>
      <c r="X81" s="21"/>
      <c r="Y81" s="21"/>
      <c r="Z81" s="22"/>
      <c r="AA81" s="21" t="s">
        <v>42</v>
      </c>
      <c r="AB81" s="23"/>
      <c r="AC81" s="23"/>
      <c r="AD81" s="23"/>
      <c r="AE81" s="21"/>
      <c r="AF81" s="21"/>
      <c r="AG81" s="21"/>
      <c r="AH81" s="22"/>
      <c r="AI81" s="21" t="s">
        <v>42</v>
      </c>
      <c r="AJ81" s="23"/>
      <c r="AK81" s="23"/>
      <c r="AL81" s="23"/>
      <c r="AM81" s="21"/>
      <c r="AN81" s="21"/>
      <c r="AO81" s="21"/>
      <c r="AP81" s="22"/>
      <c r="AQ81" s="21" t="s">
        <v>42</v>
      </c>
      <c r="AR81" s="23"/>
      <c r="AS81" s="23"/>
      <c r="AT81" s="23"/>
      <c r="AU81" s="21"/>
      <c r="AV81" s="21"/>
      <c r="AW81" s="21"/>
      <c r="AX81" s="22"/>
      <c r="AY81" s="21" t="s">
        <v>42</v>
      </c>
      <c r="AZ81" s="23"/>
      <c r="BA81" s="23"/>
      <c r="BB81" s="23"/>
      <c r="BC81" s="21"/>
      <c r="BD81" s="21"/>
      <c r="BE81" s="21"/>
      <c r="BF81" s="22"/>
      <c r="BG81" s="21" t="s">
        <v>42</v>
      </c>
      <c r="BH81" s="23"/>
      <c r="BI81" s="23"/>
      <c r="BJ81" s="23"/>
      <c r="BK81" s="21"/>
      <c r="BL81" s="21"/>
      <c r="BM81" s="21"/>
      <c r="BN81" s="22"/>
      <c r="BO81" s="21" t="s">
        <v>42</v>
      </c>
      <c r="BP81" s="23"/>
      <c r="BQ81" s="23"/>
      <c r="BR81" s="23"/>
      <c r="BS81" s="21"/>
      <c r="BT81" s="21"/>
      <c r="BU81" s="21"/>
      <c r="BV81" s="22"/>
      <c r="BW81" s="21" t="s">
        <v>42</v>
      </c>
      <c r="BX81" s="23"/>
      <c r="BY81" s="23"/>
      <c r="BZ81" s="23"/>
      <c r="CA81" s="21"/>
      <c r="CB81" s="21"/>
      <c r="CC81" s="21"/>
      <c r="CD81" s="21"/>
      <c r="CE81" s="21"/>
    </row>
    <row r="82" spans="1:83" ht="14.25" customHeight="1">
      <c r="B82" s="29" t="s">
        <v>7</v>
      </c>
      <c r="C82" s="12" t="s">
        <v>8</v>
      </c>
      <c r="D82" s="31" t="s">
        <v>9</v>
      </c>
      <c r="E82" s="31" t="s">
        <v>10</v>
      </c>
      <c r="F82" s="31" t="s">
        <v>11</v>
      </c>
      <c r="G82" s="29" t="s">
        <v>12</v>
      </c>
      <c r="H82" s="29" t="s">
        <v>13</v>
      </c>
      <c r="J82" s="29" t="s">
        <v>7</v>
      </c>
      <c r="K82" s="12" t="s">
        <v>8</v>
      </c>
      <c r="L82" s="31" t="s">
        <v>9</v>
      </c>
      <c r="M82" s="31" t="s">
        <v>10</v>
      </c>
      <c r="N82" s="31" t="s">
        <v>11</v>
      </c>
      <c r="O82" s="29" t="s">
        <v>12</v>
      </c>
      <c r="P82" s="29" t="s">
        <v>13</v>
      </c>
      <c r="R82" s="29" t="s">
        <v>7</v>
      </c>
      <c r="S82" s="12" t="s">
        <v>8</v>
      </c>
      <c r="T82" s="31" t="s">
        <v>9</v>
      </c>
      <c r="U82" s="31" t="s">
        <v>10</v>
      </c>
      <c r="V82" s="31" t="s">
        <v>11</v>
      </c>
      <c r="W82" s="29" t="s">
        <v>12</v>
      </c>
      <c r="X82" s="29" t="s">
        <v>13</v>
      </c>
      <c r="Z82" s="29" t="s">
        <v>7</v>
      </c>
      <c r="AA82" s="12" t="s">
        <v>8</v>
      </c>
      <c r="AB82" s="31" t="s">
        <v>9</v>
      </c>
      <c r="AC82" s="31" t="s">
        <v>10</v>
      </c>
      <c r="AD82" s="31" t="s">
        <v>11</v>
      </c>
      <c r="AE82" s="29" t="s">
        <v>12</v>
      </c>
      <c r="AF82" s="29" t="s">
        <v>13</v>
      </c>
      <c r="AH82" s="29" t="s">
        <v>7</v>
      </c>
      <c r="AI82" s="12" t="s">
        <v>8</v>
      </c>
      <c r="AJ82" s="31" t="s">
        <v>9</v>
      </c>
      <c r="AK82" s="31" t="s">
        <v>10</v>
      </c>
      <c r="AL82" s="31" t="s">
        <v>11</v>
      </c>
      <c r="AM82" s="29" t="s">
        <v>12</v>
      </c>
      <c r="AN82" s="29" t="s">
        <v>13</v>
      </c>
      <c r="AP82" s="29" t="s">
        <v>7</v>
      </c>
      <c r="AQ82" s="12" t="s">
        <v>8</v>
      </c>
      <c r="AR82" s="31" t="s">
        <v>9</v>
      </c>
      <c r="AS82" s="31" t="s">
        <v>10</v>
      </c>
      <c r="AT82" s="31" t="s">
        <v>11</v>
      </c>
      <c r="AU82" s="29" t="s">
        <v>12</v>
      </c>
      <c r="AV82" s="29" t="s">
        <v>13</v>
      </c>
      <c r="AX82" s="29" t="s">
        <v>7</v>
      </c>
      <c r="AY82" s="12" t="s">
        <v>8</v>
      </c>
      <c r="AZ82" s="31" t="s">
        <v>9</v>
      </c>
      <c r="BA82" s="31" t="s">
        <v>10</v>
      </c>
      <c r="BB82" s="31" t="s">
        <v>11</v>
      </c>
      <c r="BC82" s="29" t="s">
        <v>12</v>
      </c>
      <c r="BD82" s="29" t="s">
        <v>13</v>
      </c>
      <c r="BF82" s="29" t="s">
        <v>7</v>
      </c>
      <c r="BG82" s="12" t="s">
        <v>8</v>
      </c>
      <c r="BH82" s="31" t="s">
        <v>9</v>
      </c>
      <c r="BI82" s="31" t="s">
        <v>10</v>
      </c>
      <c r="BJ82" s="31" t="s">
        <v>11</v>
      </c>
      <c r="BK82" s="29" t="s">
        <v>12</v>
      </c>
      <c r="BL82" s="29" t="s">
        <v>13</v>
      </c>
      <c r="BN82" s="29" t="s">
        <v>7</v>
      </c>
      <c r="BO82" s="12" t="s">
        <v>8</v>
      </c>
      <c r="BP82" s="31" t="s">
        <v>9</v>
      </c>
      <c r="BQ82" s="31" t="s">
        <v>10</v>
      </c>
      <c r="BR82" s="31" t="s">
        <v>11</v>
      </c>
      <c r="BS82" s="29" t="s">
        <v>12</v>
      </c>
      <c r="BT82" s="29" t="s">
        <v>13</v>
      </c>
      <c r="BV82" s="29" t="s">
        <v>7</v>
      </c>
      <c r="BW82" s="12" t="s">
        <v>8</v>
      </c>
      <c r="BX82" s="31" t="s">
        <v>9</v>
      </c>
      <c r="BY82" s="31" t="s">
        <v>10</v>
      </c>
      <c r="BZ82" s="31" t="s">
        <v>11</v>
      </c>
      <c r="CA82" s="29" t="s">
        <v>12</v>
      </c>
      <c r="CB82" s="29" t="s">
        <v>13</v>
      </c>
    </row>
    <row r="83" spans="1:83" ht="14.25" customHeight="1">
      <c r="B83" s="30"/>
      <c r="C83" s="12" t="str">
        <f>C$7</f>
        <v>2022-2023</v>
      </c>
      <c r="D83" s="30"/>
      <c r="E83" s="30"/>
      <c r="F83" s="30"/>
      <c r="G83" s="30"/>
      <c r="H83" s="30"/>
      <c r="J83" s="30"/>
      <c r="K83" s="12" t="str">
        <f>K$7</f>
        <v>2023-2024</v>
      </c>
      <c r="L83" s="30"/>
      <c r="M83" s="30"/>
      <c r="N83" s="30"/>
      <c r="O83" s="30"/>
      <c r="P83" s="30"/>
      <c r="R83" s="30"/>
      <c r="S83" s="12" t="str">
        <f>S$7</f>
        <v>2024-2025</v>
      </c>
      <c r="T83" s="30"/>
      <c r="U83" s="30"/>
      <c r="V83" s="30"/>
      <c r="W83" s="30"/>
      <c r="X83" s="30"/>
      <c r="Z83" s="30"/>
      <c r="AA83" s="12" t="str">
        <f>AA$7</f>
        <v>2025-2026</v>
      </c>
      <c r="AB83" s="30"/>
      <c r="AC83" s="30"/>
      <c r="AD83" s="30"/>
      <c r="AE83" s="30"/>
      <c r="AF83" s="30"/>
      <c r="AH83" s="30"/>
      <c r="AI83" s="12" t="str">
        <f>AI$7</f>
        <v>2026-2027</v>
      </c>
      <c r="AJ83" s="30"/>
      <c r="AK83" s="30"/>
      <c r="AL83" s="30"/>
      <c r="AM83" s="30"/>
      <c r="AN83" s="30"/>
      <c r="AP83" s="30"/>
      <c r="AQ83" s="12" t="str">
        <f>AQ$7</f>
        <v>2027-2028</v>
      </c>
      <c r="AR83" s="30"/>
      <c r="AS83" s="30"/>
      <c r="AT83" s="30"/>
      <c r="AU83" s="30"/>
      <c r="AV83" s="30"/>
      <c r="AX83" s="30"/>
      <c r="AY83" s="12" t="str">
        <f>AY$7</f>
        <v>2019-2020</v>
      </c>
      <c r="AZ83" s="30"/>
      <c r="BA83" s="30"/>
      <c r="BB83" s="30"/>
      <c r="BC83" s="30"/>
      <c r="BD83" s="30"/>
      <c r="BF83" s="30"/>
      <c r="BG83" s="12" t="str">
        <f>BG$7</f>
        <v>2020-2021</v>
      </c>
      <c r="BH83" s="30"/>
      <c r="BI83" s="30"/>
      <c r="BJ83" s="30"/>
      <c r="BK83" s="30"/>
      <c r="BL83" s="30"/>
      <c r="BN83" s="30"/>
      <c r="BO83" s="12" t="str">
        <f>BO$7</f>
        <v>2021-2022</v>
      </c>
      <c r="BP83" s="30"/>
      <c r="BQ83" s="30"/>
      <c r="BR83" s="30"/>
      <c r="BS83" s="30"/>
      <c r="BT83" s="30"/>
      <c r="BV83" s="30"/>
      <c r="BW83" s="12" t="str">
        <f>BW$7</f>
        <v>2019-2025</v>
      </c>
      <c r="BX83" s="30"/>
      <c r="BY83" s="30"/>
      <c r="BZ83" s="30"/>
      <c r="CA83" s="30"/>
      <c r="CB83" s="30"/>
    </row>
    <row r="84" spans="1:83" ht="14.25" customHeight="1">
      <c r="B84" s="1">
        <v>1</v>
      </c>
      <c r="C84" s="9" t="s">
        <v>24</v>
      </c>
      <c r="D84" s="2">
        <f>'[1]REKAP KEPATUHAN-RUMUS-1'!D88</f>
        <v>28800000</v>
      </c>
      <c r="E84" s="2">
        <f>'[1]REKAP KEPATUHAN-RUMUS-1'!E88</f>
        <v>28800000</v>
      </c>
      <c r="F84" s="2">
        <f t="shared" ref="F84:F96" si="134">D84-E84</f>
        <v>0</v>
      </c>
      <c r="G84" s="13">
        <f t="shared" ref="G84:G97" si="135">IFERROR(E84/D84,0)</f>
        <v>1</v>
      </c>
      <c r="H84" s="14" t="str">
        <f t="shared" ref="H84:H97" si="136">IF(G84&lt;=59%,"POOR",IF(G84&lt;=84%,"AVERAGE",IF(G84&lt;=99%,"GOOD","EXCELLENT")))</f>
        <v>EXCELLENT</v>
      </c>
      <c r="J84" s="1">
        <v>1</v>
      </c>
      <c r="K84" s="9" t="s">
        <v>24</v>
      </c>
      <c r="L84" s="2">
        <f>'[1]REKAP KEPATUHAN-RUMUS-1'!L88</f>
        <v>27400000</v>
      </c>
      <c r="M84" s="2">
        <f>'[1]REKAP KEPATUHAN-RUMUS-1'!M88</f>
        <v>26200000</v>
      </c>
      <c r="N84" s="2">
        <f t="shared" ref="N84:N96" si="137">L84-M84</f>
        <v>1200000</v>
      </c>
      <c r="O84" s="13">
        <f t="shared" ref="O84:O97" si="138">IFERROR(M84/L84,0)</f>
        <v>0.95620437956204385</v>
      </c>
      <c r="P84" s="14" t="str">
        <f t="shared" ref="P84:P97" si="139">IF(O84&lt;=59%,"POOR",IF(O84&lt;=84%,"AVERAGE",IF(O84&lt;=99%,"GOOD","EXCELLENT")))</f>
        <v>GOOD</v>
      </c>
      <c r="R84" s="1">
        <v>1</v>
      </c>
      <c r="S84" s="9" t="s">
        <v>24</v>
      </c>
      <c r="T84" s="2">
        <f>'[1]REKAP KEPATUHAN-RUMUS-1'!T88</f>
        <v>0</v>
      </c>
      <c r="U84" s="2">
        <f>'[1]REKAP KEPATUHAN-RUMUS-1'!U88</f>
        <v>0</v>
      </c>
      <c r="V84" s="2">
        <f t="shared" ref="V84:V96" si="140">T84-U84</f>
        <v>0</v>
      </c>
      <c r="W84" s="13">
        <f t="shared" ref="W84:W97" si="141">IFERROR(U84/T84,0)</f>
        <v>0</v>
      </c>
      <c r="X84" s="14" t="str">
        <f t="shared" ref="X84:X97" si="142">IF(W84&lt;=59%,"POOR",IF(W84&lt;=84%,"AVERAGE",IF(W84&lt;=99%,"GOOD","EXCELLENT")))</f>
        <v>POOR</v>
      </c>
      <c r="Z84" s="1">
        <v>1</v>
      </c>
      <c r="AA84" s="9" t="s">
        <v>24</v>
      </c>
      <c r="AB84" s="2">
        <f>'[1]REKAP KEPATUHAN-RUMUS-1'!AB88</f>
        <v>0</v>
      </c>
      <c r="AC84" s="2">
        <f>'[1]REKAP KEPATUHAN-RUMUS-1'!AC88</f>
        <v>0</v>
      </c>
      <c r="AD84" s="2">
        <f t="shared" ref="AD84:AD96" si="143">AB84-AC84</f>
        <v>0</v>
      </c>
      <c r="AE84" s="13">
        <f t="shared" ref="AE84:AE97" si="144">IFERROR(AC84/AB84,0)</f>
        <v>0</v>
      </c>
      <c r="AF84" s="14" t="str">
        <f t="shared" ref="AF84:AF97" si="145">IF(AE84&lt;=59%,"POOR",IF(AE84&lt;=84%,"AVERAGE",IF(AE84&lt;=99%,"GOOD","EXCELLENT")))</f>
        <v>POOR</v>
      </c>
      <c r="AH84" s="1">
        <v>1</v>
      </c>
      <c r="AI84" s="9" t="s">
        <v>24</v>
      </c>
      <c r="AJ84" s="2">
        <f>'[1]REKAP KEPATUHAN-RUMUS-1'!AJ88</f>
        <v>0</v>
      </c>
      <c r="AK84" s="2">
        <f>'[1]REKAP KEPATUHAN-RUMUS-1'!AK88</f>
        <v>0</v>
      </c>
      <c r="AL84" s="2">
        <f t="shared" ref="AL84:AL96" si="146">AJ84-AK84</f>
        <v>0</v>
      </c>
      <c r="AM84" s="13">
        <f t="shared" ref="AM84:AM97" si="147">IFERROR(AK84/AJ84,0)</f>
        <v>0</v>
      </c>
      <c r="AN84" s="14" t="str">
        <f t="shared" ref="AN84:AN97" si="148">IF(AM84&lt;=59%,"POOR",IF(AM84&lt;=84%,"AVERAGE",IF(AM84&lt;=99%,"GOOD","EXCELLENT")))</f>
        <v>POOR</v>
      </c>
      <c r="AP84" s="1">
        <v>1</v>
      </c>
      <c r="AQ84" s="9" t="s">
        <v>24</v>
      </c>
      <c r="AR84" s="2">
        <f>'[1]REKAP KEPATUHAN-RUMUS-1'!AR88</f>
        <v>0</v>
      </c>
      <c r="AS84" s="2">
        <f>'[1]REKAP KEPATUHAN-RUMUS-1'!AS88</f>
        <v>0</v>
      </c>
      <c r="AT84" s="2">
        <f t="shared" ref="AT84:AT96" si="149">AR84-AS84</f>
        <v>0</v>
      </c>
      <c r="AU84" s="13">
        <f t="shared" ref="AU84:AU97" si="150">IFERROR(AS84/AR84,0)</f>
        <v>0</v>
      </c>
      <c r="AV84" s="14" t="str">
        <f t="shared" ref="AV84:AV97" si="151">IF(AU84&lt;=59%,"POOR",IF(AU84&lt;=84%,"AVERAGE",IF(AU84&lt;=99%,"GOOD","EXCELLENT")))</f>
        <v>POOR</v>
      </c>
      <c r="AX84" s="1">
        <v>1</v>
      </c>
      <c r="AY84" s="9" t="s">
        <v>24</v>
      </c>
      <c r="AZ84" s="2">
        <f>'[1]REKAP KEPATUHAN-RUMUS-1'!BA14</f>
        <v>0</v>
      </c>
      <c r="BA84" s="2">
        <f>'[1]REKAP KEPATUHAN-RUMUS-1'!BB14</f>
        <v>0</v>
      </c>
      <c r="BB84" s="2">
        <f t="shared" ref="BB84:BB96" si="152">AZ84-BA84</f>
        <v>0</v>
      </c>
      <c r="BC84" s="13">
        <f t="shared" ref="BC84:BC97" si="153">IFERROR(BA84/AZ84,0)</f>
        <v>0</v>
      </c>
      <c r="BD84" s="14" t="str">
        <f t="shared" ref="BD84:BD97" si="154">IF(BC84&lt;=59%,"POOR",IF(BC84&lt;=84%,"AVERAGE",IF(BC84&lt;=99%,"GOOD","EXCELLENT")))</f>
        <v>POOR</v>
      </c>
      <c r="BF84" s="1">
        <v>1</v>
      </c>
      <c r="BG84" s="9" t="s">
        <v>24</v>
      </c>
      <c r="BH84" s="2">
        <f>'[1]REKAP KEPATUHAN-RUMUS-1'!BA20</f>
        <v>0</v>
      </c>
      <c r="BI84" s="2">
        <f>'[1]REKAP KEPATUHAN-RUMUS-1'!BB20</f>
        <v>0</v>
      </c>
      <c r="BJ84" s="2">
        <f t="shared" ref="BJ84:BJ96" si="155">BH84-BI84</f>
        <v>0</v>
      </c>
      <c r="BK84" s="13">
        <f t="shared" ref="BK84:BK97" si="156">IFERROR(BI84/BH84,0)</f>
        <v>0</v>
      </c>
      <c r="BL84" s="14" t="str">
        <f t="shared" ref="BL84:BL97" si="157">IF(BK84&lt;=59%,"POOR",IF(BK84&lt;=84%,"AVERAGE",IF(BK84&lt;=99%,"GOOD","EXCELLENT")))</f>
        <v>POOR</v>
      </c>
      <c r="BN84" s="1">
        <v>1</v>
      </c>
      <c r="BO84" s="9" t="s">
        <v>24</v>
      </c>
      <c r="BP84" s="2">
        <f>'[1]REKAP KEPATUHAN-RUMUS-1'!BA26</f>
        <v>0</v>
      </c>
      <c r="BQ84" s="2">
        <f>'[1]REKAP KEPATUHAN-RUMUS-1'!BB26</f>
        <v>0</v>
      </c>
      <c r="BR84" s="2">
        <f t="shared" ref="BR84:BR96" si="158">BP84-BQ84</f>
        <v>0</v>
      </c>
      <c r="BS84" s="13">
        <f t="shared" ref="BS84:BS97" si="159">IFERROR(BQ84/BP84,0)</f>
        <v>0</v>
      </c>
      <c r="BT84" s="14" t="str">
        <f t="shared" ref="BT84:BT97" si="160">IF(BS84&lt;=59%,"POOR",IF(BS84&lt;=84%,"AVERAGE",IF(BS84&lt;=99%,"GOOD","EXCELLENT")))</f>
        <v>POOR</v>
      </c>
      <c r="BV84" s="1">
        <v>1</v>
      </c>
      <c r="BW84" s="9" t="s">
        <v>24</v>
      </c>
      <c r="BX84" s="2">
        <f t="shared" ref="BX84:BY96" si="161">D84+L84+T84+AZ84+BH84+BP84+AB84+AJ84+AR84</f>
        <v>56200000</v>
      </c>
      <c r="BY84" s="2">
        <f t="shared" si="161"/>
        <v>55000000</v>
      </c>
      <c r="BZ84" s="2">
        <f t="shared" ref="BZ84:BZ97" si="162">BX84-BY84</f>
        <v>1200000</v>
      </c>
      <c r="CA84" s="13">
        <f t="shared" ref="CA84:CA97" si="163">IFERROR(BY84/BX84,0)</f>
        <v>0.97864768683274017</v>
      </c>
      <c r="CB84" s="14" t="str">
        <f t="shared" ref="CB84:CB97" si="164">IF(CA84&lt;=59%,"POOR",IF(CA84&lt;=84%,"AVERAGE",IF(CA84&lt;=99%,"GOOD","EXCELLENT")))</f>
        <v>GOOD</v>
      </c>
    </row>
    <row r="85" spans="1:83" ht="14.25" customHeight="1">
      <c r="B85" s="1">
        <v>2</v>
      </c>
      <c r="C85" s="9" t="s">
        <v>25</v>
      </c>
      <c r="D85" s="2">
        <f>'[1]REKAP KEPATUHAN-RUMUS-1'!D174</f>
        <v>14000000</v>
      </c>
      <c r="E85" s="2">
        <f>'[1]REKAP KEPATUHAN-RUMUS-1'!E174</f>
        <v>14000000</v>
      </c>
      <c r="F85" s="2">
        <f t="shared" si="134"/>
        <v>0</v>
      </c>
      <c r="G85" s="13">
        <f t="shared" si="135"/>
        <v>1</v>
      </c>
      <c r="H85" s="14" t="str">
        <f t="shared" si="136"/>
        <v>EXCELLENT</v>
      </c>
      <c r="J85" s="1">
        <v>2</v>
      </c>
      <c r="K85" s="9" t="s">
        <v>25</v>
      </c>
      <c r="L85" s="2">
        <f>'[1]REKAP KEPATUHAN-RUMUS-1'!L174</f>
        <v>11250000</v>
      </c>
      <c r="M85" s="2">
        <f>'[1]REKAP KEPATUHAN-RUMUS-1'!M174</f>
        <v>11250000</v>
      </c>
      <c r="N85" s="2">
        <f t="shared" si="137"/>
        <v>0</v>
      </c>
      <c r="O85" s="13">
        <f t="shared" si="138"/>
        <v>1</v>
      </c>
      <c r="P85" s="14" t="str">
        <f t="shared" si="139"/>
        <v>EXCELLENT</v>
      </c>
      <c r="R85" s="1">
        <v>2</v>
      </c>
      <c r="S85" s="9" t="s">
        <v>25</v>
      </c>
      <c r="T85" s="2">
        <f>'[1]REKAP KEPATUHAN-RUMUS-1'!T174</f>
        <v>0</v>
      </c>
      <c r="U85" s="2">
        <f>'[1]REKAP KEPATUHAN-RUMUS-1'!U174</f>
        <v>0</v>
      </c>
      <c r="V85" s="2">
        <f t="shared" si="140"/>
        <v>0</v>
      </c>
      <c r="W85" s="13">
        <f t="shared" si="141"/>
        <v>0</v>
      </c>
      <c r="X85" s="14" t="str">
        <f t="shared" si="142"/>
        <v>POOR</v>
      </c>
      <c r="Z85" s="1">
        <v>2</v>
      </c>
      <c r="AA85" s="9" t="s">
        <v>25</v>
      </c>
      <c r="AB85" s="2">
        <f>'[1]REKAP KEPATUHAN-RUMUS-1'!AB174</f>
        <v>0</v>
      </c>
      <c r="AC85" s="2">
        <f>'[1]REKAP KEPATUHAN-RUMUS-1'!AC174</f>
        <v>0</v>
      </c>
      <c r="AD85" s="2">
        <f t="shared" si="143"/>
        <v>0</v>
      </c>
      <c r="AE85" s="13">
        <f t="shared" si="144"/>
        <v>0</v>
      </c>
      <c r="AF85" s="14" t="str">
        <f t="shared" si="145"/>
        <v>POOR</v>
      </c>
      <c r="AH85" s="1">
        <v>2</v>
      </c>
      <c r="AI85" s="9" t="s">
        <v>25</v>
      </c>
      <c r="AJ85" s="2">
        <f>'[1]REKAP KEPATUHAN-RUMUS-1'!AJ174</f>
        <v>0</v>
      </c>
      <c r="AK85" s="2">
        <f>'[1]REKAP KEPATUHAN-RUMUS-1'!AK174</f>
        <v>0</v>
      </c>
      <c r="AL85" s="2">
        <f t="shared" si="146"/>
        <v>0</v>
      </c>
      <c r="AM85" s="13">
        <f t="shared" si="147"/>
        <v>0</v>
      </c>
      <c r="AN85" s="14" t="str">
        <f t="shared" si="148"/>
        <v>POOR</v>
      </c>
      <c r="AP85" s="1">
        <v>2</v>
      </c>
      <c r="AQ85" s="9" t="s">
        <v>25</v>
      </c>
      <c r="AR85" s="2">
        <f>'[1]REKAP KEPATUHAN-RUMUS-1'!AR174</f>
        <v>0</v>
      </c>
      <c r="AS85" s="2">
        <f>'[1]REKAP KEPATUHAN-RUMUS-1'!AS174</f>
        <v>0</v>
      </c>
      <c r="AT85" s="2">
        <f t="shared" si="149"/>
        <v>0</v>
      </c>
      <c r="AU85" s="13">
        <f t="shared" si="150"/>
        <v>0</v>
      </c>
      <c r="AV85" s="14" t="str">
        <f t="shared" si="151"/>
        <v>POOR</v>
      </c>
      <c r="AX85" s="1">
        <v>2</v>
      </c>
      <c r="AY85" s="9" t="s">
        <v>25</v>
      </c>
      <c r="AZ85" s="2">
        <f>'[1]REKAP KEPATUHAN-RUMUS-1'!BA100</f>
        <v>0</v>
      </c>
      <c r="BA85" s="2">
        <f>'[1]REKAP KEPATUHAN-RUMUS-1'!BB100</f>
        <v>0</v>
      </c>
      <c r="BB85" s="2">
        <f t="shared" si="152"/>
        <v>0</v>
      </c>
      <c r="BC85" s="13">
        <f t="shared" si="153"/>
        <v>0</v>
      </c>
      <c r="BD85" s="14" t="str">
        <f t="shared" si="154"/>
        <v>POOR</v>
      </c>
      <c r="BF85" s="1">
        <v>2</v>
      </c>
      <c r="BG85" s="9" t="s">
        <v>25</v>
      </c>
      <c r="BH85" s="2">
        <f>'[1]REKAP KEPATUHAN-RUMUS-1'!BA106</f>
        <v>0</v>
      </c>
      <c r="BI85" s="2">
        <f>'[1]REKAP KEPATUHAN-RUMUS-1'!BB106</f>
        <v>0</v>
      </c>
      <c r="BJ85" s="2">
        <f t="shared" si="155"/>
        <v>0</v>
      </c>
      <c r="BK85" s="13">
        <f t="shared" si="156"/>
        <v>0</v>
      </c>
      <c r="BL85" s="14" t="str">
        <f t="shared" si="157"/>
        <v>POOR</v>
      </c>
      <c r="BN85" s="1">
        <v>2</v>
      </c>
      <c r="BO85" s="9" t="s">
        <v>25</v>
      </c>
      <c r="BP85" s="2">
        <f>'[1]REKAP KEPATUHAN-RUMUS-1'!BA112</f>
        <v>0</v>
      </c>
      <c r="BQ85" s="2">
        <f>'[1]REKAP KEPATUHAN-RUMUS-1'!BB112</f>
        <v>0</v>
      </c>
      <c r="BR85" s="2">
        <f t="shared" si="158"/>
        <v>0</v>
      </c>
      <c r="BS85" s="13">
        <f t="shared" si="159"/>
        <v>0</v>
      </c>
      <c r="BT85" s="14" t="str">
        <f t="shared" si="160"/>
        <v>POOR</v>
      </c>
      <c r="BV85" s="1">
        <v>2</v>
      </c>
      <c r="BW85" s="9" t="s">
        <v>25</v>
      </c>
      <c r="BX85" s="2">
        <f t="shared" si="161"/>
        <v>25250000</v>
      </c>
      <c r="BY85" s="2">
        <f t="shared" si="161"/>
        <v>25250000</v>
      </c>
      <c r="BZ85" s="2">
        <f t="shared" si="162"/>
        <v>0</v>
      </c>
      <c r="CA85" s="13">
        <f t="shared" si="163"/>
        <v>1</v>
      </c>
      <c r="CB85" s="14" t="str">
        <f t="shared" si="164"/>
        <v>EXCELLENT</v>
      </c>
    </row>
    <row r="86" spans="1:83" ht="14.25" customHeight="1">
      <c r="B86" s="1">
        <v>3</v>
      </c>
      <c r="C86" s="9" t="s">
        <v>26</v>
      </c>
      <c r="D86" s="2">
        <f>'[1]REKAP KEPATUHAN-RUMUS-1'!D260</f>
        <v>15200000</v>
      </c>
      <c r="E86" s="2">
        <f>'[1]REKAP KEPATUHAN-RUMUS-1'!E260</f>
        <v>15200000</v>
      </c>
      <c r="F86" s="2">
        <f t="shared" si="134"/>
        <v>0</v>
      </c>
      <c r="G86" s="13">
        <f t="shared" si="135"/>
        <v>1</v>
      </c>
      <c r="H86" s="14" t="str">
        <f t="shared" si="136"/>
        <v>EXCELLENT</v>
      </c>
      <c r="J86" s="1">
        <v>3</v>
      </c>
      <c r="K86" s="9" t="s">
        <v>26</v>
      </c>
      <c r="L86" s="2">
        <f>'[1]REKAP KEPATUHAN-RUMUS-1'!L260</f>
        <v>6640000</v>
      </c>
      <c r="M86" s="2">
        <f>'[1]REKAP KEPATUHAN-RUMUS-1'!M260</f>
        <v>4990000</v>
      </c>
      <c r="N86" s="2">
        <f t="shared" si="137"/>
        <v>1650000</v>
      </c>
      <c r="O86" s="13">
        <f t="shared" si="138"/>
        <v>0.75150602409638556</v>
      </c>
      <c r="P86" s="14" t="str">
        <f t="shared" si="139"/>
        <v>AVERAGE</v>
      </c>
      <c r="R86" s="1">
        <v>3</v>
      </c>
      <c r="S86" s="9" t="s">
        <v>26</v>
      </c>
      <c r="T86" s="2">
        <f>'[1]REKAP KEPATUHAN-RUMUS-1'!T260</f>
        <v>0</v>
      </c>
      <c r="U86" s="2">
        <f>'[1]REKAP KEPATUHAN-RUMUS-1'!U260</f>
        <v>150000</v>
      </c>
      <c r="V86" s="2">
        <f t="shared" si="140"/>
        <v>-150000</v>
      </c>
      <c r="W86" s="13">
        <f t="shared" si="141"/>
        <v>0</v>
      </c>
      <c r="X86" s="14" t="str">
        <f t="shared" si="142"/>
        <v>POOR</v>
      </c>
      <c r="Z86" s="1">
        <v>3</v>
      </c>
      <c r="AA86" s="9" t="s">
        <v>26</v>
      </c>
      <c r="AB86" s="2">
        <f>'[1]REKAP KEPATUHAN-RUMUS-1'!AB260</f>
        <v>0</v>
      </c>
      <c r="AC86" s="2">
        <f>'[1]REKAP KEPATUHAN-RUMUS-1'!AC260</f>
        <v>327500</v>
      </c>
      <c r="AD86" s="2">
        <f t="shared" si="143"/>
        <v>-327500</v>
      </c>
      <c r="AE86" s="13">
        <f t="shared" si="144"/>
        <v>0</v>
      </c>
      <c r="AF86" s="14" t="str">
        <f t="shared" si="145"/>
        <v>POOR</v>
      </c>
      <c r="AH86" s="1">
        <v>3</v>
      </c>
      <c r="AI86" s="9" t="s">
        <v>26</v>
      </c>
      <c r="AJ86" s="2">
        <f>'[1]REKAP KEPATUHAN-RUMUS-1'!AJ260</f>
        <v>0</v>
      </c>
      <c r="AK86" s="2">
        <f>'[1]REKAP KEPATUHAN-RUMUS-1'!AK260</f>
        <v>0</v>
      </c>
      <c r="AL86" s="2">
        <f t="shared" si="146"/>
        <v>0</v>
      </c>
      <c r="AM86" s="13">
        <f t="shared" si="147"/>
        <v>0</v>
      </c>
      <c r="AN86" s="14" t="str">
        <f t="shared" si="148"/>
        <v>POOR</v>
      </c>
      <c r="AP86" s="1">
        <v>3</v>
      </c>
      <c r="AQ86" s="9" t="s">
        <v>26</v>
      </c>
      <c r="AR86" s="2">
        <f>'[1]REKAP KEPATUHAN-RUMUS-1'!AR260</f>
        <v>0</v>
      </c>
      <c r="AS86" s="2">
        <f>'[1]REKAP KEPATUHAN-RUMUS-1'!AS260</f>
        <v>0</v>
      </c>
      <c r="AT86" s="2">
        <f t="shared" si="149"/>
        <v>0</v>
      </c>
      <c r="AU86" s="13">
        <f t="shared" si="150"/>
        <v>0</v>
      </c>
      <c r="AV86" s="14" t="str">
        <f t="shared" si="151"/>
        <v>POOR</v>
      </c>
      <c r="AX86" s="1">
        <v>3</v>
      </c>
      <c r="AY86" s="9" t="s">
        <v>26</v>
      </c>
      <c r="AZ86" s="2">
        <f>'[1]REKAP KEPATUHAN-RUMUS-1'!BA186</f>
        <v>0</v>
      </c>
      <c r="BA86" s="2">
        <f>'[1]REKAP KEPATUHAN-RUMUS-1'!BB186</f>
        <v>0</v>
      </c>
      <c r="BB86" s="2">
        <f t="shared" si="152"/>
        <v>0</v>
      </c>
      <c r="BC86" s="13">
        <f t="shared" si="153"/>
        <v>0</v>
      </c>
      <c r="BD86" s="14" t="str">
        <f t="shared" si="154"/>
        <v>POOR</v>
      </c>
      <c r="BF86" s="1">
        <v>3</v>
      </c>
      <c r="BG86" s="9" t="s">
        <v>26</v>
      </c>
      <c r="BH86" s="2">
        <f>'[1]REKAP KEPATUHAN-RUMUS-1'!BA192</f>
        <v>0</v>
      </c>
      <c r="BI86" s="2">
        <f>'[1]REKAP KEPATUHAN-RUMUS-1'!BB192</f>
        <v>0</v>
      </c>
      <c r="BJ86" s="2">
        <f t="shared" si="155"/>
        <v>0</v>
      </c>
      <c r="BK86" s="13">
        <f t="shared" si="156"/>
        <v>0</v>
      </c>
      <c r="BL86" s="14" t="str">
        <f t="shared" si="157"/>
        <v>POOR</v>
      </c>
      <c r="BN86" s="1">
        <v>3</v>
      </c>
      <c r="BO86" s="9" t="s">
        <v>26</v>
      </c>
      <c r="BP86" s="2">
        <f>'[1]REKAP KEPATUHAN-RUMUS-1'!BA198</f>
        <v>0</v>
      </c>
      <c r="BQ86" s="2">
        <f>'[1]REKAP KEPATUHAN-RUMUS-1'!BB198</f>
        <v>0</v>
      </c>
      <c r="BR86" s="2">
        <f t="shared" si="158"/>
        <v>0</v>
      </c>
      <c r="BS86" s="13">
        <f t="shared" si="159"/>
        <v>0</v>
      </c>
      <c r="BT86" s="14" t="str">
        <f t="shared" si="160"/>
        <v>POOR</v>
      </c>
      <c r="BV86" s="1">
        <v>3</v>
      </c>
      <c r="BW86" s="9" t="s">
        <v>26</v>
      </c>
      <c r="BX86" s="2">
        <f t="shared" si="161"/>
        <v>21840000</v>
      </c>
      <c r="BY86" s="2">
        <f t="shared" si="161"/>
        <v>20667500</v>
      </c>
      <c r="BZ86" s="2">
        <f t="shared" si="162"/>
        <v>1172500</v>
      </c>
      <c r="CA86" s="13">
        <f t="shared" si="163"/>
        <v>0.94631410256410253</v>
      </c>
      <c r="CB86" s="14" t="str">
        <f t="shared" si="164"/>
        <v>GOOD</v>
      </c>
    </row>
    <row r="87" spans="1:83" ht="14.25" customHeight="1">
      <c r="B87" s="1">
        <v>4</v>
      </c>
      <c r="C87" s="9" t="s">
        <v>27</v>
      </c>
      <c r="D87" s="2">
        <f>'[1]REKAP KEPATUHAN-RUMUS-1'!D346</f>
        <v>15756000</v>
      </c>
      <c r="E87" s="2">
        <f>'[1]REKAP KEPATUHAN-RUMUS-1'!E346</f>
        <v>15756000</v>
      </c>
      <c r="F87" s="2">
        <f t="shared" si="134"/>
        <v>0</v>
      </c>
      <c r="G87" s="13">
        <f t="shared" si="135"/>
        <v>1</v>
      </c>
      <c r="H87" s="14" t="str">
        <f t="shared" si="136"/>
        <v>EXCELLENT</v>
      </c>
      <c r="J87" s="1">
        <v>4</v>
      </c>
      <c r="K87" s="9" t="s">
        <v>27</v>
      </c>
      <c r="L87" s="2">
        <f>'[1]REKAP KEPATUHAN-RUMUS-1'!L346</f>
        <v>4614000</v>
      </c>
      <c r="M87" s="2">
        <f>'[1]REKAP KEPATUHAN-RUMUS-1'!M346</f>
        <v>5514000</v>
      </c>
      <c r="N87" s="2">
        <f t="shared" si="137"/>
        <v>-900000</v>
      </c>
      <c r="O87" s="13">
        <f t="shared" si="138"/>
        <v>1.1950585175552666</v>
      </c>
      <c r="P87" s="14" t="str">
        <f t="shared" si="139"/>
        <v>EXCELLENT</v>
      </c>
      <c r="R87" s="1">
        <v>4</v>
      </c>
      <c r="S87" s="9" t="s">
        <v>27</v>
      </c>
      <c r="T87" s="2">
        <f>'[1]REKAP KEPATUHAN-RUMUS-1'!T346</f>
        <v>2400000</v>
      </c>
      <c r="U87" s="2">
        <f>'[1]REKAP KEPATUHAN-RUMUS-1'!U346</f>
        <v>4864000</v>
      </c>
      <c r="V87" s="2">
        <f t="shared" si="140"/>
        <v>-2464000</v>
      </c>
      <c r="W87" s="13">
        <f t="shared" si="141"/>
        <v>2.0266666666666668</v>
      </c>
      <c r="X87" s="14" t="str">
        <f t="shared" si="142"/>
        <v>EXCELLENT</v>
      </c>
      <c r="Z87" s="1">
        <v>4</v>
      </c>
      <c r="AA87" s="9" t="s">
        <v>27</v>
      </c>
      <c r="AB87" s="2">
        <f>'[1]REKAP KEPATUHAN-RUMUS-1'!AB346</f>
        <v>2400000</v>
      </c>
      <c r="AC87" s="2">
        <f>'[1]REKAP KEPATUHAN-RUMUS-1'!AC346</f>
        <v>1531000</v>
      </c>
      <c r="AD87" s="2">
        <f t="shared" si="143"/>
        <v>869000</v>
      </c>
      <c r="AE87" s="13">
        <f t="shared" si="144"/>
        <v>0.63791666666666669</v>
      </c>
      <c r="AF87" s="14" t="str">
        <f t="shared" si="145"/>
        <v>AVERAGE</v>
      </c>
      <c r="AH87" s="1">
        <v>4</v>
      </c>
      <c r="AI87" s="9" t="s">
        <v>27</v>
      </c>
      <c r="AJ87" s="2">
        <f>'[1]REKAP KEPATUHAN-RUMUS-1'!AJ346</f>
        <v>0</v>
      </c>
      <c r="AK87" s="2">
        <f>'[1]REKAP KEPATUHAN-RUMUS-1'!AK346</f>
        <v>0</v>
      </c>
      <c r="AL87" s="2">
        <f t="shared" si="146"/>
        <v>0</v>
      </c>
      <c r="AM87" s="13">
        <f t="shared" si="147"/>
        <v>0</v>
      </c>
      <c r="AN87" s="14" t="str">
        <f t="shared" si="148"/>
        <v>POOR</v>
      </c>
      <c r="AP87" s="1">
        <v>4</v>
      </c>
      <c r="AQ87" s="9" t="s">
        <v>27</v>
      </c>
      <c r="AR87" s="2">
        <f>'[1]REKAP KEPATUHAN-RUMUS-1'!AR346</f>
        <v>0</v>
      </c>
      <c r="AS87" s="2">
        <f>'[1]REKAP KEPATUHAN-RUMUS-1'!AS346</f>
        <v>0</v>
      </c>
      <c r="AT87" s="2">
        <f t="shared" si="149"/>
        <v>0</v>
      </c>
      <c r="AU87" s="13">
        <f t="shared" si="150"/>
        <v>0</v>
      </c>
      <c r="AV87" s="14" t="str">
        <f t="shared" si="151"/>
        <v>POOR</v>
      </c>
      <c r="AX87" s="1">
        <v>4</v>
      </c>
      <c r="AY87" s="9" t="s">
        <v>27</v>
      </c>
      <c r="AZ87" s="2">
        <f>'[1]REKAP KEPATUHAN-RUMUS-1'!BA272</f>
        <v>0</v>
      </c>
      <c r="BA87" s="2">
        <f>'[1]REKAP KEPATUHAN-RUMUS-1'!BB272</f>
        <v>0</v>
      </c>
      <c r="BB87" s="2">
        <f t="shared" si="152"/>
        <v>0</v>
      </c>
      <c r="BC87" s="13">
        <f t="shared" si="153"/>
        <v>0</v>
      </c>
      <c r="BD87" s="14" t="str">
        <f t="shared" si="154"/>
        <v>POOR</v>
      </c>
      <c r="BF87" s="1">
        <v>4</v>
      </c>
      <c r="BG87" s="9" t="s">
        <v>27</v>
      </c>
      <c r="BH87" s="2">
        <f>'[1]REKAP KEPATUHAN-RUMUS-1'!BA278</f>
        <v>0</v>
      </c>
      <c r="BI87" s="2">
        <f>'[1]REKAP KEPATUHAN-RUMUS-1'!BB278</f>
        <v>0</v>
      </c>
      <c r="BJ87" s="2">
        <f t="shared" si="155"/>
        <v>0</v>
      </c>
      <c r="BK87" s="13">
        <f t="shared" si="156"/>
        <v>0</v>
      </c>
      <c r="BL87" s="14" t="str">
        <f t="shared" si="157"/>
        <v>POOR</v>
      </c>
      <c r="BN87" s="1">
        <v>4</v>
      </c>
      <c r="BO87" s="9" t="s">
        <v>27</v>
      </c>
      <c r="BP87" s="2">
        <f>'[1]REKAP KEPATUHAN-RUMUS-1'!BA284</f>
        <v>0</v>
      </c>
      <c r="BQ87" s="2">
        <f>'[1]REKAP KEPATUHAN-RUMUS-1'!BB284</f>
        <v>0</v>
      </c>
      <c r="BR87" s="2">
        <f t="shared" si="158"/>
        <v>0</v>
      </c>
      <c r="BS87" s="13">
        <f t="shared" si="159"/>
        <v>0</v>
      </c>
      <c r="BT87" s="14" t="str">
        <f t="shared" si="160"/>
        <v>POOR</v>
      </c>
      <c r="BV87" s="1">
        <v>4</v>
      </c>
      <c r="BW87" s="9" t="s">
        <v>27</v>
      </c>
      <c r="BX87" s="2">
        <f t="shared" si="161"/>
        <v>25170000</v>
      </c>
      <c r="BY87" s="2">
        <f t="shared" si="161"/>
        <v>27665000</v>
      </c>
      <c r="BZ87" s="2">
        <f t="shared" si="162"/>
        <v>-2495000</v>
      </c>
      <c r="CA87" s="13">
        <f t="shared" si="163"/>
        <v>1.0991259435836314</v>
      </c>
      <c r="CB87" s="14" t="str">
        <f t="shared" si="164"/>
        <v>EXCELLENT</v>
      </c>
    </row>
    <row r="88" spans="1:83" ht="14.25" customHeight="1">
      <c r="B88" s="1">
        <v>5</v>
      </c>
      <c r="C88" s="9" t="s">
        <v>28</v>
      </c>
      <c r="D88" s="2">
        <f>'[1]REKAP KEPATUHAN-RUMUS-1'!D432</f>
        <v>24165000</v>
      </c>
      <c r="E88" s="2">
        <f>'[1]REKAP KEPATUHAN-RUMUS-1'!E432</f>
        <v>23450000</v>
      </c>
      <c r="F88" s="2">
        <f t="shared" si="134"/>
        <v>715000</v>
      </c>
      <c r="G88" s="13">
        <f t="shared" si="135"/>
        <v>0.97041175253465761</v>
      </c>
      <c r="H88" s="14" t="str">
        <f t="shared" si="136"/>
        <v>GOOD</v>
      </c>
      <c r="J88" s="1">
        <v>5</v>
      </c>
      <c r="K88" s="9" t="s">
        <v>28</v>
      </c>
      <c r="L88" s="2">
        <f>'[1]REKAP KEPATUHAN-RUMUS-1'!L432</f>
        <v>20750000</v>
      </c>
      <c r="M88" s="2">
        <f>'[1]REKAP KEPATUHAN-RUMUS-1'!M432</f>
        <v>19480000</v>
      </c>
      <c r="N88" s="2">
        <f t="shared" si="137"/>
        <v>1270000</v>
      </c>
      <c r="O88" s="13">
        <f t="shared" si="138"/>
        <v>0.93879518072289159</v>
      </c>
      <c r="P88" s="14" t="str">
        <f t="shared" si="139"/>
        <v>GOOD</v>
      </c>
      <c r="R88" s="1">
        <v>5</v>
      </c>
      <c r="S88" s="9" t="s">
        <v>28</v>
      </c>
      <c r="T88" s="2">
        <f>'[1]REKAP KEPATUHAN-RUMUS-1'!T432</f>
        <v>0</v>
      </c>
      <c r="U88" s="2">
        <f>'[1]REKAP KEPATUHAN-RUMUS-1'!U432</f>
        <v>0</v>
      </c>
      <c r="V88" s="2">
        <f t="shared" si="140"/>
        <v>0</v>
      </c>
      <c r="W88" s="13">
        <f t="shared" si="141"/>
        <v>0</v>
      </c>
      <c r="X88" s="14" t="str">
        <f t="shared" si="142"/>
        <v>POOR</v>
      </c>
      <c r="Z88" s="1">
        <v>5</v>
      </c>
      <c r="AA88" s="9" t="s">
        <v>28</v>
      </c>
      <c r="AB88" s="2">
        <f>'[1]REKAP KEPATUHAN-RUMUS-1'!AB432</f>
        <v>0</v>
      </c>
      <c r="AC88" s="2">
        <f>'[1]REKAP KEPATUHAN-RUMUS-1'!AC432</f>
        <v>0</v>
      </c>
      <c r="AD88" s="2">
        <f t="shared" si="143"/>
        <v>0</v>
      </c>
      <c r="AE88" s="13">
        <f t="shared" si="144"/>
        <v>0</v>
      </c>
      <c r="AF88" s="14" t="str">
        <f t="shared" si="145"/>
        <v>POOR</v>
      </c>
      <c r="AH88" s="1">
        <v>5</v>
      </c>
      <c r="AI88" s="9" t="s">
        <v>28</v>
      </c>
      <c r="AJ88" s="2">
        <f>'[1]REKAP KEPATUHAN-RUMUS-1'!AJ432</f>
        <v>0</v>
      </c>
      <c r="AK88" s="2">
        <f>'[1]REKAP KEPATUHAN-RUMUS-1'!AK432</f>
        <v>0</v>
      </c>
      <c r="AL88" s="2">
        <f t="shared" si="146"/>
        <v>0</v>
      </c>
      <c r="AM88" s="13">
        <f t="shared" si="147"/>
        <v>0</v>
      </c>
      <c r="AN88" s="14" t="str">
        <f t="shared" si="148"/>
        <v>POOR</v>
      </c>
      <c r="AP88" s="1">
        <v>5</v>
      </c>
      <c r="AQ88" s="9" t="s">
        <v>28</v>
      </c>
      <c r="AR88" s="2">
        <f>'[1]REKAP KEPATUHAN-RUMUS-1'!AR432</f>
        <v>0</v>
      </c>
      <c r="AS88" s="2">
        <f>'[1]REKAP KEPATUHAN-RUMUS-1'!AS432</f>
        <v>0</v>
      </c>
      <c r="AT88" s="2">
        <f t="shared" si="149"/>
        <v>0</v>
      </c>
      <c r="AU88" s="13">
        <f t="shared" si="150"/>
        <v>0</v>
      </c>
      <c r="AV88" s="14" t="str">
        <f t="shared" si="151"/>
        <v>POOR</v>
      </c>
      <c r="AX88" s="1">
        <v>5</v>
      </c>
      <c r="AY88" s="9" t="s">
        <v>28</v>
      </c>
      <c r="AZ88" s="2">
        <f>'[1]REKAP KEPATUHAN-RUMUS-1'!BA358</f>
        <v>0</v>
      </c>
      <c r="BA88" s="2">
        <f>'[1]REKAP KEPATUHAN-RUMUS-1'!BB358</f>
        <v>0</v>
      </c>
      <c r="BB88" s="2">
        <f t="shared" si="152"/>
        <v>0</v>
      </c>
      <c r="BC88" s="13">
        <f t="shared" si="153"/>
        <v>0</v>
      </c>
      <c r="BD88" s="14" t="str">
        <f t="shared" si="154"/>
        <v>POOR</v>
      </c>
      <c r="BF88" s="1">
        <v>5</v>
      </c>
      <c r="BG88" s="9" t="s">
        <v>28</v>
      </c>
      <c r="BH88" s="2">
        <f>'[1]REKAP KEPATUHAN-RUMUS-1'!BA364</f>
        <v>0</v>
      </c>
      <c r="BI88" s="2">
        <f>'[1]REKAP KEPATUHAN-RUMUS-1'!BB364</f>
        <v>0</v>
      </c>
      <c r="BJ88" s="2">
        <f t="shared" si="155"/>
        <v>0</v>
      </c>
      <c r="BK88" s="13">
        <f t="shared" si="156"/>
        <v>0</v>
      </c>
      <c r="BL88" s="14" t="str">
        <f t="shared" si="157"/>
        <v>POOR</v>
      </c>
      <c r="BN88" s="1">
        <v>5</v>
      </c>
      <c r="BO88" s="9" t="s">
        <v>28</v>
      </c>
      <c r="BP88" s="2">
        <f>'[1]REKAP KEPATUHAN-RUMUS-1'!BA370</f>
        <v>0</v>
      </c>
      <c r="BQ88" s="2">
        <f>'[1]REKAP KEPATUHAN-RUMUS-1'!BB370</f>
        <v>0</v>
      </c>
      <c r="BR88" s="2">
        <f t="shared" si="158"/>
        <v>0</v>
      </c>
      <c r="BS88" s="13">
        <f t="shared" si="159"/>
        <v>0</v>
      </c>
      <c r="BT88" s="14" t="str">
        <f t="shared" si="160"/>
        <v>POOR</v>
      </c>
      <c r="BV88" s="1">
        <v>5</v>
      </c>
      <c r="BW88" s="9" t="s">
        <v>28</v>
      </c>
      <c r="BX88" s="2">
        <f t="shared" si="161"/>
        <v>44915000</v>
      </c>
      <c r="BY88" s="2">
        <f t="shared" si="161"/>
        <v>42930000</v>
      </c>
      <c r="BZ88" s="2">
        <f t="shared" si="162"/>
        <v>1985000</v>
      </c>
      <c r="CA88" s="13">
        <f t="shared" si="163"/>
        <v>0.9558054102193031</v>
      </c>
      <c r="CB88" s="14" t="str">
        <f t="shared" si="164"/>
        <v>GOOD</v>
      </c>
    </row>
    <row r="89" spans="1:83" ht="14.25" customHeight="1">
      <c r="B89" s="1">
        <v>6</v>
      </c>
      <c r="C89" s="9" t="s">
        <v>29</v>
      </c>
      <c r="D89" s="2">
        <f>'[1]REKAP KEPATUHAN-RUMUS-1'!D518</f>
        <v>16700000</v>
      </c>
      <c r="E89" s="2">
        <f>'[1]REKAP KEPATUHAN-RUMUS-1'!E518</f>
        <v>16700000</v>
      </c>
      <c r="F89" s="2">
        <f t="shared" si="134"/>
        <v>0</v>
      </c>
      <c r="G89" s="13">
        <f t="shared" si="135"/>
        <v>1</v>
      </c>
      <c r="H89" s="14" t="str">
        <f t="shared" si="136"/>
        <v>EXCELLENT</v>
      </c>
      <c r="J89" s="1">
        <v>6</v>
      </c>
      <c r="K89" s="9" t="s">
        <v>29</v>
      </c>
      <c r="L89" s="2">
        <f>'[1]REKAP KEPATUHAN-RUMUS-1'!L518</f>
        <v>11125000</v>
      </c>
      <c r="M89" s="2">
        <f>'[1]REKAP KEPATUHAN-RUMUS-1'!M518</f>
        <v>12875000</v>
      </c>
      <c r="N89" s="2">
        <f t="shared" si="137"/>
        <v>-1750000</v>
      </c>
      <c r="O89" s="13">
        <f t="shared" si="138"/>
        <v>1.1573033707865168</v>
      </c>
      <c r="P89" s="14" t="str">
        <f t="shared" si="139"/>
        <v>EXCELLENT</v>
      </c>
      <c r="R89" s="1">
        <v>6</v>
      </c>
      <c r="S89" s="9" t="s">
        <v>29</v>
      </c>
      <c r="T89" s="2">
        <f>'[1]REKAP KEPATUHAN-RUMUS-1'!T518</f>
        <v>0</v>
      </c>
      <c r="U89" s="2">
        <f>'[1]REKAP KEPATUHAN-RUMUS-1'!U518</f>
        <v>3525000</v>
      </c>
      <c r="V89" s="2">
        <f t="shared" si="140"/>
        <v>-3525000</v>
      </c>
      <c r="W89" s="13">
        <f t="shared" si="141"/>
        <v>0</v>
      </c>
      <c r="X89" s="14" t="str">
        <f t="shared" si="142"/>
        <v>POOR</v>
      </c>
      <c r="Z89" s="1">
        <v>6</v>
      </c>
      <c r="AA89" s="9" t="s">
        <v>29</v>
      </c>
      <c r="AB89" s="2">
        <f>'[1]REKAP KEPATUHAN-RUMUS-1'!AB518</f>
        <v>0</v>
      </c>
      <c r="AC89" s="2">
        <f>'[1]REKAP KEPATUHAN-RUMUS-1'!AC518</f>
        <v>1074500</v>
      </c>
      <c r="AD89" s="2">
        <f t="shared" si="143"/>
        <v>-1074500</v>
      </c>
      <c r="AE89" s="13">
        <f t="shared" si="144"/>
        <v>0</v>
      </c>
      <c r="AF89" s="14" t="str">
        <f t="shared" si="145"/>
        <v>POOR</v>
      </c>
      <c r="AH89" s="1">
        <v>6</v>
      </c>
      <c r="AI89" s="9" t="s">
        <v>29</v>
      </c>
      <c r="AJ89" s="2">
        <f>'[1]REKAP KEPATUHAN-RUMUS-1'!AJ518</f>
        <v>0</v>
      </c>
      <c r="AK89" s="2">
        <f>'[1]REKAP KEPATUHAN-RUMUS-1'!AK518</f>
        <v>0</v>
      </c>
      <c r="AL89" s="2">
        <f t="shared" si="146"/>
        <v>0</v>
      </c>
      <c r="AM89" s="13">
        <f t="shared" si="147"/>
        <v>0</v>
      </c>
      <c r="AN89" s="14" t="str">
        <f t="shared" si="148"/>
        <v>POOR</v>
      </c>
      <c r="AP89" s="1">
        <v>6</v>
      </c>
      <c r="AQ89" s="9" t="s">
        <v>29</v>
      </c>
      <c r="AR89" s="2">
        <f>'[1]REKAP KEPATUHAN-RUMUS-1'!AR518</f>
        <v>0</v>
      </c>
      <c r="AS89" s="2">
        <f>'[1]REKAP KEPATUHAN-RUMUS-1'!AS518</f>
        <v>0</v>
      </c>
      <c r="AT89" s="2">
        <f t="shared" si="149"/>
        <v>0</v>
      </c>
      <c r="AU89" s="13">
        <f t="shared" si="150"/>
        <v>0</v>
      </c>
      <c r="AV89" s="14" t="str">
        <f t="shared" si="151"/>
        <v>POOR</v>
      </c>
      <c r="AX89" s="1">
        <v>6</v>
      </c>
      <c r="AY89" s="9" t="s">
        <v>29</v>
      </c>
      <c r="AZ89" s="2">
        <f>'[1]REKAP KEPATUHAN-RUMUS-1'!BA444</f>
        <v>0</v>
      </c>
      <c r="BA89" s="2">
        <f>'[1]REKAP KEPATUHAN-RUMUS-1'!BB444</f>
        <v>0</v>
      </c>
      <c r="BB89" s="2">
        <f t="shared" si="152"/>
        <v>0</v>
      </c>
      <c r="BC89" s="13">
        <f t="shared" si="153"/>
        <v>0</v>
      </c>
      <c r="BD89" s="14" t="str">
        <f t="shared" si="154"/>
        <v>POOR</v>
      </c>
      <c r="BF89" s="1">
        <v>6</v>
      </c>
      <c r="BG89" s="9" t="s">
        <v>29</v>
      </c>
      <c r="BH89" s="2">
        <f>'[1]REKAP KEPATUHAN-RUMUS-1'!BA450</f>
        <v>0</v>
      </c>
      <c r="BI89" s="2">
        <f>'[1]REKAP KEPATUHAN-RUMUS-1'!BB450</f>
        <v>0</v>
      </c>
      <c r="BJ89" s="2">
        <f t="shared" si="155"/>
        <v>0</v>
      </c>
      <c r="BK89" s="13">
        <f t="shared" si="156"/>
        <v>0</v>
      </c>
      <c r="BL89" s="14" t="str">
        <f t="shared" si="157"/>
        <v>POOR</v>
      </c>
      <c r="BN89" s="1">
        <v>6</v>
      </c>
      <c r="BO89" s="9" t="s">
        <v>29</v>
      </c>
      <c r="BP89" s="2">
        <f>'[1]REKAP KEPATUHAN-RUMUS-1'!BA456</f>
        <v>0</v>
      </c>
      <c r="BQ89" s="2">
        <f>'[1]REKAP KEPATUHAN-RUMUS-1'!BB456</f>
        <v>0</v>
      </c>
      <c r="BR89" s="2">
        <f t="shared" si="158"/>
        <v>0</v>
      </c>
      <c r="BS89" s="13">
        <f t="shared" si="159"/>
        <v>0</v>
      </c>
      <c r="BT89" s="14" t="str">
        <f t="shared" si="160"/>
        <v>POOR</v>
      </c>
      <c r="BV89" s="1">
        <v>6</v>
      </c>
      <c r="BW89" s="9" t="s">
        <v>29</v>
      </c>
      <c r="BX89" s="2">
        <f t="shared" si="161"/>
        <v>27825000</v>
      </c>
      <c r="BY89" s="2">
        <f t="shared" si="161"/>
        <v>34174500</v>
      </c>
      <c r="BZ89" s="2">
        <f t="shared" si="162"/>
        <v>-6349500</v>
      </c>
      <c r="CA89" s="13">
        <f t="shared" si="163"/>
        <v>1.2281940700808625</v>
      </c>
      <c r="CB89" s="14" t="str">
        <f t="shared" si="164"/>
        <v>EXCELLENT</v>
      </c>
    </row>
    <row r="90" spans="1:83" ht="14.25" customHeight="1">
      <c r="B90" s="1">
        <v>7</v>
      </c>
      <c r="C90" s="9" t="s">
        <v>30</v>
      </c>
      <c r="D90" s="2">
        <f>'[1]REKAP KEPATUHAN-RUMUS-1'!D604</f>
        <v>6500000</v>
      </c>
      <c r="E90" s="2">
        <f>'[1]REKAP KEPATUHAN-RUMUS-1'!E604</f>
        <v>5000000</v>
      </c>
      <c r="F90" s="2">
        <f t="shared" si="134"/>
        <v>1500000</v>
      </c>
      <c r="G90" s="13">
        <f t="shared" si="135"/>
        <v>0.76923076923076927</v>
      </c>
      <c r="H90" s="14" t="str">
        <f t="shared" si="136"/>
        <v>AVERAGE</v>
      </c>
      <c r="J90" s="1">
        <v>7</v>
      </c>
      <c r="K90" s="9" t="s">
        <v>30</v>
      </c>
      <c r="L90" s="2">
        <f>'[1]REKAP KEPATUHAN-RUMUS-1'!L604</f>
        <v>6825000</v>
      </c>
      <c r="M90" s="2">
        <f>'[1]REKAP KEPATUHAN-RUMUS-1'!M604</f>
        <v>6825000</v>
      </c>
      <c r="N90" s="2">
        <f t="shared" si="137"/>
        <v>0</v>
      </c>
      <c r="O90" s="13">
        <f t="shared" si="138"/>
        <v>1</v>
      </c>
      <c r="P90" s="14" t="str">
        <f t="shared" si="139"/>
        <v>EXCELLENT</v>
      </c>
      <c r="R90" s="1">
        <v>7</v>
      </c>
      <c r="S90" s="9" t="s">
        <v>30</v>
      </c>
      <c r="T90" s="2">
        <f>'[1]REKAP KEPATUHAN-RUMUS-1'!T604</f>
        <v>0</v>
      </c>
      <c r="U90" s="2">
        <f>'[1]REKAP KEPATUHAN-RUMUS-1'!U604</f>
        <v>0</v>
      </c>
      <c r="V90" s="2">
        <f t="shared" si="140"/>
        <v>0</v>
      </c>
      <c r="W90" s="13">
        <f t="shared" si="141"/>
        <v>0</v>
      </c>
      <c r="X90" s="14" t="str">
        <f t="shared" si="142"/>
        <v>POOR</v>
      </c>
      <c r="Z90" s="1">
        <v>7</v>
      </c>
      <c r="AA90" s="9" t="s">
        <v>30</v>
      </c>
      <c r="AB90" s="2">
        <f>'[1]REKAP KEPATUHAN-RUMUS-1'!AB604</f>
        <v>0</v>
      </c>
      <c r="AC90" s="2">
        <f>'[1]REKAP KEPATUHAN-RUMUS-1'!AC604</f>
        <v>0</v>
      </c>
      <c r="AD90" s="2">
        <f t="shared" si="143"/>
        <v>0</v>
      </c>
      <c r="AE90" s="13">
        <f t="shared" si="144"/>
        <v>0</v>
      </c>
      <c r="AF90" s="14" t="str">
        <f t="shared" si="145"/>
        <v>POOR</v>
      </c>
      <c r="AH90" s="1">
        <v>7</v>
      </c>
      <c r="AI90" s="9" t="s">
        <v>30</v>
      </c>
      <c r="AJ90" s="2">
        <f>'[1]REKAP KEPATUHAN-RUMUS-1'!AJ604</f>
        <v>0</v>
      </c>
      <c r="AK90" s="2">
        <f>'[1]REKAP KEPATUHAN-RUMUS-1'!AK604</f>
        <v>0</v>
      </c>
      <c r="AL90" s="2">
        <f t="shared" si="146"/>
        <v>0</v>
      </c>
      <c r="AM90" s="13">
        <f t="shared" si="147"/>
        <v>0</v>
      </c>
      <c r="AN90" s="14" t="str">
        <f t="shared" si="148"/>
        <v>POOR</v>
      </c>
      <c r="AP90" s="1">
        <v>7</v>
      </c>
      <c r="AQ90" s="9" t="s">
        <v>30</v>
      </c>
      <c r="AR90" s="2">
        <f>'[1]REKAP KEPATUHAN-RUMUS-1'!AR604</f>
        <v>0</v>
      </c>
      <c r="AS90" s="2">
        <f>'[1]REKAP KEPATUHAN-RUMUS-1'!AS604</f>
        <v>0</v>
      </c>
      <c r="AT90" s="2">
        <f t="shared" si="149"/>
        <v>0</v>
      </c>
      <c r="AU90" s="13">
        <f t="shared" si="150"/>
        <v>0</v>
      </c>
      <c r="AV90" s="14" t="str">
        <f t="shared" si="151"/>
        <v>POOR</v>
      </c>
      <c r="AX90" s="1">
        <v>7</v>
      </c>
      <c r="AY90" s="9" t="s">
        <v>30</v>
      </c>
      <c r="AZ90" s="2">
        <f>'[1]REKAP KEPATUHAN-RUMUS-1'!BA530</f>
        <v>0</v>
      </c>
      <c r="BA90" s="2">
        <f>'[1]REKAP KEPATUHAN-RUMUS-1'!BB530</f>
        <v>0</v>
      </c>
      <c r="BB90" s="2">
        <f t="shared" si="152"/>
        <v>0</v>
      </c>
      <c r="BC90" s="13">
        <f t="shared" si="153"/>
        <v>0</v>
      </c>
      <c r="BD90" s="14" t="str">
        <f t="shared" si="154"/>
        <v>POOR</v>
      </c>
      <c r="BF90" s="1">
        <v>7</v>
      </c>
      <c r="BG90" s="9" t="s">
        <v>30</v>
      </c>
      <c r="BH90" s="2">
        <f>'[1]REKAP KEPATUHAN-RUMUS-1'!BA536</f>
        <v>0</v>
      </c>
      <c r="BI90" s="2">
        <f>'[1]REKAP KEPATUHAN-RUMUS-1'!BB536</f>
        <v>0</v>
      </c>
      <c r="BJ90" s="2">
        <f t="shared" si="155"/>
        <v>0</v>
      </c>
      <c r="BK90" s="13">
        <f t="shared" si="156"/>
        <v>0</v>
      </c>
      <c r="BL90" s="14" t="str">
        <f t="shared" si="157"/>
        <v>POOR</v>
      </c>
      <c r="BN90" s="1">
        <v>7</v>
      </c>
      <c r="BO90" s="9" t="s">
        <v>30</v>
      </c>
      <c r="BP90" s="2">
        <f>'[1]REKAP KEPATUHAN-RUMUS-1'!BA542</f>
        <v>0</v>
      </c>
      <c r="BQ90" s="2">
        <f>'[1]REKAP KEPATUHAN-RUMUS-1'!BB542</f>
        <v>0</v>
      </c>
      <c r="BR90" s="2">
        <f t="shared" si="158"/>
        <v>0</v>
      </c>
      <c r="BS90" s="13">
        <f t="shared" si="159"/>
        <v>0</v>
      </c>
      <c r="BT90" s="14" t="str">
        <f t="shared" si="160"/>
        <v>POOR</v>
      </c>
      <c r="BV90" s="1">
        <v>7</v>
      </c>
      <c r="BW90" s="9" t="s">
        <v>30</v>
      </c>
      <c r="BX90" s="2">
        <f t="shared" si="161"/>
        <v>13325000</v>
      </c>
      <c r="BY90" s="2">
        <f t="shared" si="161"/>
        <v>11825000</v>
      </c>
      <c r="BZ90" s="2">
        <f t="shared" si="162"/>
        <v>1500000</v>
      </c>
      <c r="CA90" s="13">
        <f t="shared" si="163"/>
        <v>0.88742964352720455</v>
      </c>
      <c r="CB90" s="14" t="str">
        <f t="shared" si="164"/>
        <v>GOOD</v>
      </c>
    </row>
    <row r="91" spans="1:83" ht="14.25" customHeight="1">
      <c r="B91" s="1">
        <v>8</v>
      </c>
      <c r="C91" s="9" t="s">
        <v>31</v>
      </c>
      <c r="D91" s="2">
        <f>'[1]REKAP KEPATUHAN-RUMUS-1'!D690</f>
        <v>26845000</v>
      </c>
      <c r="E91" s="2">
        <f>'[1]REKAP KEPATUHAN-RUMUS-1'!E690</f>
        <v>26845000</v>
      </c>
      <c r="F91" s="2">
        <f t="shared" si="134"/>
        <v>0</v>
      </c>
      <c r="G91" s="13">
        <f t="shared" si="135"/>
        <v>1</v>
      </c>
      <c r="H91" s="14" t="str">
        <f t="shared" si="136"/>
        <v>EXCELLENT</v>
      </c>
      <c r="J91" s="1">
        <v>8</v>
      </c>
      <c r="K91" s="9" t="s">
        <v>31</v>
      </c>
      <c r="L91" s="2">
        <f>'[1]REKAP KEPATUHAN-RUMUS-1'!L690</f>
        <v>15685000</v>
      </c>
      <c r="M91" s="2">
        <f>'[1]REKAP KEPATUHAN-RUMUS-1'!M690</f>
        <v>18015000</v>
      </c>
      <c r="N91" s="2">
        <f t="shared" si="137"/>
        <v>-2330000</v>
      </c>
      <c r="O91" s="13">
        <f t="shared" si="138"/>
        <v>1.1485495696525343</v>
      </c>
      <c r="P91" s="14" t="str">
        <f t="shared" si="139"/>
        <v>EXCELLENT</v>
      </c>
      <c r="R91" s="1">
        <v>8</v>
      </c>
      <c r="S91" s="9" t="s">
        <v>31</v>
      </c>
      <c r="T91" s="2">
        <f>'[1]REKAP KEPATUHAN-RUMUS-1'!T690</f>
        <v>165000</v>
      </c>
      <c r="U91" s="2">
        <f>'[1]REKAP KEPATUHAN-RUMUS-1'!U690</f>
        <v>355000</v>
      </c>
      <c r="V91" s="2">
        <f t="shared" si="140"/>
        <v>-190000</v>
      </c>
      <c r="W91" s="13">
        <f t="shared" si="141"/>
        <v>2.1515151515151514</v>
      </c>
      <c r="X91" s="14" t="str">
        <f t="shared" si="142"/>
        <v>EXCELLENT</v>
      </c>
      <c r="Z91" s="1">
        <v>8</v>
      </c>
      <c r="AA91" s="9" t="s">
        <v>31</v>
      </c>
      <c r="AB91" s="2">
        <f>'[1]REKAP KEPATUHAN-RUMUS-1'!AB690</f>
        <v>0</v>
      </c>
      <c r="AC91" s="2">
        <f>'[1]REKAP KEPATUHAN-RUMUS-1'!AC690</f>
        <v>317500</v>
      </c>
      <c r="AD91" s="2">
        <f t="shared" si="143"/>
        <v>-317500</v>
      </c>
      <c r="AE91" s="13">
        <f t="shared" si="144"/>
        <v>0</v>
      </c>
      <c r="AF91" s="14" t="str">
        <f t="shared" si="145"/>
        <v>POOR</v>
      </c>
      <c r="AH91" s="1">
        <v>8</v>
      </c>
      <c r="AI91" s="9" t="s">
        <v>31</v>
      </c>
      <c r="AJ91" s="2">
        <f>'[1]REKAP KEPATUHAN-RUMUS-1'!AJ690</f>
        <v>0</v>
      </c>
      <c r="AK91" s="2">
        <f>'[1]REKAP KEPATUHAN-RUMUS-1'!AK690</f>
        <v>0</v>
      </c>
      <c r="AL91" s="2">
        <f t="shared" si="146"/>
        <v>0</v>
      </c>
      <c r="AM91" s="13">
        <f t="shared" si="147"/>
        <v>0</v>
      </c>
      <c r="AN91" s="14" t="str">
        <f t="shared" si="148"/>
        <v>POOR</v>
      </c>
      <c r="AP91" s="1">
        <v>8</v>
      </c>
      <c r="AQ91" s="9" t="s">
        <v>31</v>
      </c>
      <c r="AR91" s="2">
        <f>'[1]REKAP KEPATUHAN-RUMUS-1'!AR690</f>
        <v>0</v>
      </c>
      <c r="AS91" s="2">
        <f>'[1]REKAP KEPATUHAN-RUMUS-1'!AS690</f>
        <v>0</v>
      </c>
      <c r="AT91" s="2">
        <f t="shared" si="149"/>
        <v>0</v>
      </c>
      <c r="AU91" s="13">
        <f t="shared" si="150"/>
        <v>0</v>
      </c>
      <c r="AV91" s="14" t="str">
        <f t="shared" si="151"/>
        <v>POOR</v>
      </c>
      <c r="AX91" s="1">
        <v>8</v>
      </c>
      <c r="AY91" s="9" t="s">
        <v>31</v>
      </c>
      <c r="AZ91" s="2">
        <f>'[1]REKAP KEPATUHAN-RUMUS-1'!BA616</f>
        <v>0</v>
      </c>
      <c r="BA91" s="2">
        <f>'[1]REKAP KEPATUHAN-RUMUS-1'!BB616</f>
        <v>0</v>
      </c>
      <c r="BB91" s="2">
        <f t="shared" si="152"/>
        <v>0</v>
      </c>
      <c r="BC91" s="13">
        <f t="shared" si="153"/>
        <v>0</v>
      </c>
      <c r="BD91" s="14" t="str">
        <f t="shared" si="154"/>
        <v>POOR</v>
      </c>
      <c r="BF91" s="1">
        <v>8</v>
      </c>
      <c r="BG91" s="9" t="s">
        <v>31</v>
      </c>
      <c r="BH91" s="2">
        <f>'[1]REKAP KEPATUHAN-RUMUS-1'!BA622</f>
        <v>0</v>
      </c>
      <c r="BI91" s="2">
        <f>'[1]REKAP KEPATUHAN-RUMUS-1'!BB622</f>
        <v>0</v>
      </c>
      <c r="BJ91" s="2">
        <f t="shared" si="155"/>
        <v>0</v>
      </c>
      <c r="BK91" s="13">
        <f t="shared" si="156"/>
        <v>0</v>
      </c>
      <c r="BL91" s="14" t="str">
        <f t="shared" si="157"/>
        <v>POOR</v>
      </c>
      <c r="BN91" s="1">
        <v>8</v>
      </c>
      <c r="BO91" s="9" t="s">
        <v>31</v>
      </c>
      <c r="BP91" s="2">
        <f>'[1]REKAP KEPATUHAN-RUMUS-1'!BA628</f>
        <v>0</v>
      </c>
      <c r="BQ91" s="2">
        <f>'[1]REKAP KEPATUHAN-RUMUS-1'!BB628</f>
        <v>0</v>
      </c>
      <c r="BR91" s="2">
        <f t="shared" si="158"/>
        <v>0</v>
      </c>
      <c r="BS91" s="13">
        <f t="shared" si="159"/>
        <v>0</v>
      </c>
      <c r="BT91" s="14" t="str">
        <f t="shared" si="160"/>
        <v>POOR</v>
      </c>
      <c r="BV91" s="1">
        <v>8</v>
      </c>
      <c r="BW91" s="9" t="s">
        <v>31</v>
      </c>
      <c r="BX91" s="2">
        <f t="shared" si="161"/>
        <v>42695000</v>
      </c>
      <c r="BY91" s="2">
        <f t="shared" si="161"/>
        <v>45532500</v>
      </c>
      <c r="BZ91" s="2">
        <f t="shared" si="162"/>
        <v>-2837500</v>
      </c>
      <c r="CA91" s="13">
        <f t="shared" si="163"/>
        <v>1.0664597728071203</v>
      </c>
      <c r="CB91" s="14" t="str">
        <f t="shared" si="164"/>
        <v>EXCELLENT</v>
      </c>
    </row>
    <row r="92" spans="1:83" ht="14.25" customHeight="1">
      <c r="B92" s="1">
        <v>9</v>
      </c>
      <c r="C92" s="9" t="s">
        <v>32</v>
      </c>
      <c r="D92" s="2">
        <f>'[1]REKAP KEPATUHAN-RUMUS-1'!D776</f>
        <v>17740000</v>
      </c>
      <c r="E92" s="2">
        <f>'[1]REKAP KEPATUHAN-RUMUS-1'!E776</f>
        <v>17740000</v>
      </c>
      <c r="F92" s="2">
        <f t="shared" si="134"/>
        <v>0</v>
      </c>
      <c r="G92" s="13">
        <f t="shared" si="135"/>
        <v>1</v>
      </c>
      <c r="H92" s="14" t="str">
        <f t="shared" si="136"/>
        <v>EXCELLENT</v>
      </c>
      <c r="J92" s="1">
        <v>9</v>
      </c>
      <c r="K92" s="9" t="s">
        <v>32</v>
      </c>
      <c r="L92" s="2">
        <f>'[1]REKAP KEPATUHAN-RUMUS-1'!L776</f>
        <v>9492500</v>
      </c>
      <c r="M92" s="2">
        <f>'[1]REKAP KEPATUHAN-RUMUS-1'!M776</f>
        <v>10797500</v>
      </c>
      <c r="N92" s="2">
        <f t="shared" si="137"/>
        <v>-1305000</v>
      </c>
      <c r="O92" s="13">
        <f t="shared" si="138"/>
        <v>1.1374769554911772</v>
      </c>
      <c r="P92" s="14" t="str">
        <f t="shared" si="139"/>
        <v>EXCELLENT</v>
      </c>
      <c r="R92" s="1">
        <v>9</v>
      </c>
      <c r="S92" s="9" t="s">
        <v>32</v>
      </c>
      <c r="T92" s="2">
        <f>'[1]REKAP KEPATUHAN-RUMUS-1'!T776</f>
        <v>0</v>
      </c>
      <c r="U92" s="2">
        <f>'[1]REKAP KEPATUHAN-RUMUS-1'!U776</f>
        <v>3200000</v>
      </c>
      <c r="V92" s="2">
        <f t="shared" si="140"/>
        <v>-3200000</v>
      </c>
      <c r="W92" s="13">
        <f t="shared" si="141"/>
        <v>0</v>
      </c>
      <c r="X92" s="14" t="str">
        <f t="shared" si="142"/>
        <v>POOR</v>
      </c>
      <c r="Z92" s="1">
        <v>9</v>
      </c>
      <c r="AA92" s="9" t="s">
        <v>32</v>
      </c>
      <c r="AB92" s="2">
        <f>'[1]REKAP KEPATUHAN-RUMUS-1'!AB776</f>
        <v>0</v>
      </c>
      <c r="AC92" s="2">
        <f>'[1]REKAP KEPATUHAN-RUMUS-1'!AC776</f>
        <v>2012500</v>
      </c>
      <c r="AD92" s="2">
        <f t="shared" si="143"/>
        <v>-2012500</v>
      </c>
      <c r="AE92" s="13">
        <f t="shared" si="144"/>
        <v>0</v>
      </c>
      <c r="AF92" s="14" t="str">
        <f t="shared" si="145"/>
        <v>POOR</v>
      </c>
      <c r="AH92" s="1">
        <v>9</v>
      </c>
      <c r="AI92" s="9" t="s">
        <v>32</v>
      </c>
      <c r="AJ92" s="2">
        <f>'[1]REKAP KEPATUHAN-RUMUS-1'!AJ776</f>
        <v>0</v>
      </c>
      <c r="AK92" s="2">
        <f>'[1]REKAP KEPATUHAN-RUMUS-1'!AK776</f>
        <v>0</v>
      </c>
      <c r="AL92" s="2">
        <f t="shared" si="146"/>
        <v>0</v>
      </c>
      <c r="AM92" s="13">
        <f t="shared" si="147"/>
        <v>0</v>
      </c>
      <c r="AN92" s="14" t="str">
        <f t="shared" si="148"/>
        <v>POOR</v>
      </c>
      <c r="AP92" s="1">
        <v>9</v>
      </c>
      <c r="AQ92" s="9" t="s">
        <v>32</v>
      </c>
      <c r="AR92" s="2">
        <f>'[1]REKAP KEPATUHAN-RUMUS-1'!AR776</f>
        <v>0</v>
      </c>
      <c r="AS92" s="2">
        <f>'[1]REKAP KEPATUHAN-RUMUS-1'!AS776</f>
        <v>0</v>
      </c>
      <c r="AT92" s="2">
        <f t="shared" si="149"/>
        <v>0</v>
      </c>
      <c r="AU92" s="13">
        <f t="shared" si="150"/>
        <v>0</v>
      </c>
      <c r="AV92" s="14" t="str">
        <f t="shared" si="151"/>
        <v>POOR</v>
      </c>
      <c r="AX92" s="1">
        <v>9</v>
      </c>
      <c r="AY92" s="9" t="s">
        <v>32</v>
      </c>
      <c r="AZ92" s="2">
        <f>'[1]REKAP KEPATUHAN-RUMUS-1'!BA702</f>
        <v>0</v>
      </c>
      <c r="BA92" s="2">
        <f>'[1]REKAP KEPATUHAN-RUMUS-1'!BB702</f>
        <v>0</v>
      </c>
      <c r="BB92" s="2">
        <f t="shared" si="152"/>
        <v>0</v>
      </c>
      <c r="BC92" s="13">
        <f t="shared" si="153"/>
        <v>0</v>
      </c>
      <c r="BD92" s="14" t="str">
        <f t="shared" si="154"/>
        <v>POOR</v>
      </c>
      <c r="BF92" s="1">
        <v>9</v>
      </c>
      <c r="BG92" s="9" t="s">
        <v>32</v>
      </c>
      <c r="BH92" s="2">
        <f>'[1]REKAP KEPATUHAN-RUMUS-1'!BA708</f>
        <v>0</v>
      </c>
      <c r="BI92" s="2">
        <f>'[1]REKAP KEPATUHAN-RUMUS-1'!BB708</f>
        <v>0</v>
      </c>
      <c r="BJ92" s="2">
        <f t="shared" si="155"/>
        <v>0</v>
      </c>
      <c r="BK92" s="13">
        <f t="shared" si="156"/>
        <v>0</v>
      </c>
      <c r="BL92" s="14" t="str">
        <f t="shared" si="157"/>
        <v>POOR</v>
      </c>
      <c r="BN92" s="1">
        <v>9</v>
      </c>
      <c r="BO92" s="9" t="s">
        <v>32</v>
      </c>
      <c r="BP92" s="2">
        <f>'[1]REKAP KEPATUHAN-RUMUS-1'!BA714</f>
        <v>0</v>
      </c>
      <c r="BQ92" s="2">
        <f>'[1]REKAP KEPATUHAN-RUMUS-1'!BB714</f>
        <v>0</v>
      </c>
      <c r="BR92" s="2">
        <f t="shared" si="158"/>
        <v>0</v>
      </c>
      <c r="BS92" s="13">
        <f t="shared" si="159"/>
        <v>0</v>
      </c>
      <c r="BT92" s="14" t="str">
        <f t="shared" si="160"/>
        <v>POOR</v>
      </c>
      <c r="BV92" s="1">
        <v>9</v>
      </c>
      <c r="BW92" s="9" t="s">
        <v>32</v>
      </c>
      <c r="BX92" s="2">
        <f t="shared" si="161"/>
        <v>27232500</v>
      </c>
      <c r="BY92" s="2">
        <f t="shared" si="161"/>
        <v>33750000</v>
      </c>
      <c r="BZ92" s="2">
        <f t="shared" si="162"/>
        <v>-6517500</v>
      </c>
      <c r="CA92" s="13">
        <f t="shared" si="163"/>
        <v>1.2393280088129992</v>
      </c>
      <c r="CB92" s="14" t="str">
        <f t="shared" si="164"/>
        <v>EXCELLENT</v>
      </c>
    </row>
    <row r="93" spans="1:83" ht="14.25" customHeight="1">
      <c r="B93" s="1">
        <v>10</v>
      </c>
      <c r="C93" s="9" t="s">
        <v>33</v>
      </c>
      <c r="D93" s="2">
        <f>'[1]REKAP KEPATUHAN-RUMUS-1'!D862</f>
        <v>19582000</v>
      </c>
      <c r="E93" s="2">
        <f>'[1]REKAP KEPATUHAN-RUMUS-1'!E862</f>
        <v>19580000</v>
      </c>
      <c r="F93" s="2">
        <f t="shared" si="134"/>
        <v>2000</v>
      </c>
      <c r="G93" s="13">
        <f t="shared" si="135"/>
        <v>0.99989786538657954</v>
      </c>
      <c r="H93" s="14" t="str">
        <f t="shared" si="136"/>
        <v>EXCELLENT</v>
      </c>
      <c r="J93" s="1">
        <v>10</v>
      </c>
      <c r="K93" s="9" t="s">
        <v>33</v>
      </c>
      <c r="L93" s="2">
        <f>'[1]REKAP KEPATUHAN-RUMUS-1'!L862</f>
        <v>24835000</v>
      </c>
      <c r="M93" s="2">
        <f>'[1]REKAP KEPATUHAN-RUMUS-1'!M862</f>
        <v>24695000</v>
      </c>
      <c r="N93" s="2">
        <f t="shared" si="137"/>
        <v>140000</v>
      </c>
      <c r="O93" s="13">
        <f t="shared" si="138"/>
        <v>0.99436279444332598</v>
      </c>
      <c r="P93" s="14" t="str">
        <f t="shared" si="139"/>
        <v>EXCELLENT</v>
      </c>
      <c r="R93" s="1">
        <v>10</v>
      </c>
      <c r="S93" s="9" t="s">
        <v>33</v>
      </c>
      <c r="T93" s="2">
        <f>'[1]REKAP KEPATUHAN-RUMUS-1'!T862</f>
        <v>4064000</v>
      </c>
      <c r="U93" s="2">
        <f>'[1]REKAP KEPATUHAN-RUMUS-1'!U862</f>
        <v>6812000</v>
      </c>
      <c r="V93" s="2">
        <f t="shared" si="140"/>
        <v>-2748000</v>
      </c>
      <c r="W93" s="13">
        <f t="shared" si="141"/>
        <v>1.6761811023622046</v>
      </c>
      <c r="X93" s="14" t="str">
        <f t="shared" si="142"/>
        <v>EXCELLENT</v>
      </c>
      <c r="Z93" s="1">
        <v>10</v>
      </c>
      <c r="AA93" s="9" t="s">
        <v>33</v>
      </c>
      <c r="AB93" s="2">
        <f>'[1]REKAP KEPATUHAN-RUMUS-1'!AB862</f>
        <v>0</v>
      </c>
      <c r="AC93" s="2">
        <f>'[1]REKAP KEPATUHAN-RUMUS-1'!AC862</f>
        <v>0</v>
      </c>
      <c r="AD93" s="2">
        <f t="shared" si="143"/>
        <v>0</v>
      </c>
      <c r="AE93" s="13">
        <f t="shared" si="144"/>
        <v>0</v>
      </c>
      <c r="AF93" s="14" t="str">
        <f t="shared" si="145"/>
        <v>POOR</v>
      </c>
      <c r="AH93" s="1">
        <v>10</v>
      </c>
      <c r="AI93" s="9" t="s">
        <v>33</v>
      </c>
      <c r="AJ93" s="2">
        <f>'[1]REKAP KEPATUHAN-RUMUS-1'!AJ862</f>
        <v>0</v>
      </c>
      <c r="AK93" s="2">
        <f>'[1]REKAP KEPATUHAN-RUMUS-1'!AK862</f>
        <v>0</v>
      </c>
      <c r="AL93" s="2">
        <f t="shared" si="146"/>
        <v>0</v>
      </c>
      <c r="AM93" s="13">
        <f t="shared" si="147"/>
        <v>0</v>
      </c>
      <c r="AN93" s="14" t="str">
        <f t="shared" si="148"/>
        <v>POOR</v>
      </c>
      <c r="AP93" s="1">
        <v>10</v>
      </c>
      <c r="AQ93" s="9" t="s">
        <v>33</v>
      </c>
      <c r="AR93" s="2">
        <f>'[1]REKAP KEPATUHAN-RUMUS-1'!AR862</f>
        <v>0</v>
      </c>
      <c r="AS93" s="2">
        <f>'[1]REKAP KEPATUHAN-RUMUS-1'!AS862</f>
        <v>0</v>
      </c>
      <c r="AT93" s="2">
        <f t="shared" si="149"/>
        <v>0</v>
      </c>
      <c r="AU93" s="13">
        <f t="shared" si="150"/>
        <v>0</v>
      </c>
      <c r="AV93" s="14" t="str">
        <f t="shared" si="151"/>
        <v>POOR</v>
      </c>
      <c r="AX93" s="1">
        <v>10</v>
      </c>
      <c r="AY93" s="9" t="s">
        <v>33</v>
      </c>
      <c r="AZ93" s="2">
        <f>'[1]REKAP KEPATUHAN-RUMUS-1'!BA788</f>
        <v>0</v>
      </c>
      <c r="BA93" s="2">
        <f>'[1]REKAP KEPATUHAN-RUMUS-1'!BB788</f>
        <v>0</v>
      </c>
      <c r="BB93" s="2">
        <f t="shared" si="152"/>
        <v>0</v>
      </c>
      <c r="BC93" s="13">
        <f t="shared" si="153"/>
        <v>0</v>
      </c>
      <c r="BD93" s="14" t="str">
        <f t="shared" si="154"/>
        <v>POOR</v>
      </c>
      <c r="BF93" s="1">
        <v>10</v>
      </c>
      <c r="BG93" s="9" t="s">
        <v>33</v>
      </c>
      <c r="BH93" s="2">
        <f>'[1]REKAP KEPATUHAN-RUMUS-1'!BA794</f>
        <v>0</v>
      </c>
      <c r="BI93" s="2">
        <f>'[1]REKAP KEPATUHAN-RUMUS-1'!BB794</f>
        <v>0</v>
      </c>
      <c r="BJ93" s="2">
        <f t="shared" si="155"/>
        <v>0</v>
      </c>
      <c r="BK93" s="13">
        <f t="shared" si="156"/>
        <v>0</v>
      </c>
      <c r="BL93" s="14" t="str">
        <f t="shared" si="157"/>
        <v>POOR</v>
      </c>
      <c r="BN93" s="1">
        <v>10</v>
      </c>
      <c r="BO93" s="9" t="s">
        <v>33</v>
      </c>
      <c r="BP93" s="2">
        <f>'[1]REKAP KEPATUHAN-RUMUS-1'!BA800</f>
        <v>0</v>
      </c>
      <c r="BQ93" s="2">
        <f>'[1]REKAP KEPATUHAN-RUMUS-1'!BB800</f>
        <v>0</v>
      </c>
      <c r="BR93" s="2">
        <f t="shared" si="158"/>
        <v>0</v>
      </c>
      <c r="BS93" s="13">
        <f t="shared" si="159"/>
        <v>0</v>
      </c>
      <c r="BT93" s="14" t="str">
        <f t="shared" si="160"/>
        <v>POOR</v>
      </c>
      <c r="BV93" s="1">
        <v>10</v>
      </c>
      <c r="BW93" s="9" t="s">
        <v>33</v>
      </c>
      <c r="BX93" s="2">
        <f t="shared" si="161"/>
        <v>48481000</v>
      </c>
      <c r="BY93" s="2">
        <f t="shared" si="161"/>
        <v>51087000</v>
      </c>
      <c r="BZ93" s="2">
        <f t="shared" si="162"/>
        <v>-2606000</v>
      </c>
      <c r="CA93" s="13">
        <f t="shared" si="163"/>
        <v>1.0537530166456963</v>
      </c>
      <c r="CB93" s="14" t="str">
        <f t="shared" si="164"/>
        <v>EXCELLENT</v>
      </c>
    </row>
    <row r="94" spans="1:83" ht="14.25" customHeight="1">
      <c r="B94" s="1">
        <v>11</v>
      </c>
      <c r="C94" s="9" t="s">
        <v>34</v>
      </c>
      <c r="D94" s="2">
        <f>'[1]REKAP KEPATUHAN-RUMUS-1'!D948</f>
        <v>13300000</v>
      </c>
      <c r="E94" s="2">
        <f>'[1]REKAP KEPATUHAN-RUMUS-1'!E948</f>
        <v>13300000</v>
      </c>
      <c r="F94" s="2">
        <f t="shared" si="134"/>
        <v>0</v>
      </c>
      <c r="G94" s="13">
        <f t="shared" si="135"/>
        <v>1</v>
      </c>
      <c r="H94" s="14" t="str">
        <f t="shared" si="136"/>
        <v>EXCELLENT</v>
      </c>
      <c r="J94" s="1">
        <v>11</v>
      </c>
      <c r="K94" s="9" t="s">
        <v>34</v>
      </c>
      <c r="L94" s="2">
        <f>'[1]REKAP KEPATUHAN-RUMUS-1'!L948</f>
        <v>9422000</v>
      </c>
      <c r="M94" s="2">
        <f>'[1]REKAP KEPATUHAN-RUMUS-1'!M948</f>
        <v>10658500</v>
      </c>
      <c r="N94" s="2">
        <f t="shared" si="137"/>
        <v>-1236500</v>
      </c>
      <c r="O94" s="13">
        <f t="shared" si="138"/>
        <v>1.1312354064954362</v>
      </c>
      <c r="P94" s="14" t="str">
        <f t="shared" si="139"/>
        <v>EXCELLENT</v>
      </c>
      <c r="R94" s="1">
        <v>11</v>
      </c>
      <c r="S94" s="9" t="s">
        <v>34</v>
      </c>
      <c r="T94" s="2">
        <f>'[1]REKAP KEPATUHAN-RUMUS-1'!T948</f>
        <v>0</v>
      </c>
      <c r="U94" s="2">
        <f>'[1]REKAP KEPATUHAN-RUMUS-1'!U948</f>
        <v>4269000</v>
      </c>
      <c r="V94" s="2">
        <f t="shared" si="140"/>
        <v>-4269000</v>
      </c>
      <c r="W94" s="13">
        <f t="shared" si="141"/>
        <v>0</v>
      </c>
      <c r="X94" s="14" t="str">
        <f t="shared" si="142"/>
        <v>POOR</v>
      </c>
      <c r="Z94" s="1">
        <v>11</v>
      </c>
      <c r="AA94" s="9" t="s">
        <v>34</v>
      </c>
      <c r="AB94" s="2">
        <f>'[1]REKAP KEPATUHAN-RUMUS-1'!AB948</f>
        <v>0</v>
      </c>
      <c r="AC94" s="2">
        <f>'[1]REKAP KEPATUHAN-RUMUS-1'!AC948</f>
        <v>0</v>
      </c>
      <c r="AD94" s="2">
        <f t="shared" si="143"/>
        <v>0</v>
      </c>
      <c r="AE94" s="13">
        <f t="shared" si="144"/>
        <v>0</v>
      </c>
      <c r="AF94" s="14" t="str">
        <f t="shared" si="145"/>
        <v>POOR</v>
      </c>
      <c r="AH94" s="1">
        <v>11</v>
      </c>
      <c r="AI94" s="9" t="s">
        <v>34</v>
      </c>
      <c r="AJ94" s="2">
        <f>'[1]REKAP KEPATUHAN-RUMUS-1'!AJ948</f>
        <v>0</v>
      </c>
      <c r="AK94" s="2">
        <f>'[1]REKAP KEPATUHAN-RUMUS-1'!AK948</f>
        <v>0</v>
      </c>
      <c r="AL94" s="2">
        <f t="shared" si="146"/>
        <v>0</v>
      </c>
      <c r="AM94" s="13">
        <f t="shared" si="147"/>
        <v>0</v>
      </c>
      <c r="AN94" s="14" t="str">
        <f t="shared" si="148"/>
        <v>POOR</v>
      </c>
      <c r="AP94" s="1">
        <v>11</v>
      </c>
      <c r="AQ94" s="9" t="s">
        <v>34</v>
      </c>
      <c r="AR94" s="2">
        <f>'[1]REKAP KEPATUHAN-RUMUS-1'!AR948</f>
        <v>0</v>
      </c>
      <c r="AS94" s="2">
        <f>'[1]REKAP KEPATUHAN-RUMUS-1'!AS948</f>
        <v>0</v>
      </c>
      <c r="AT94" s="2">
        <f t="shared" si="149"/>
        <v>0</v>
      </c>
      <c r="AU94" s="13">
        <f t="shared" si="150"/>
        <v>0</v>
      </c>
      <c r="AV94" s="14" t="str">
        <f t="shared" si="151"/>
        <v>POOR</v>
      </c>
      <c r="AX94" s="1">
        <v>11</v>
      </c>
      <c r="AY94" s="9" t="s">
        <v>34</v>
      </c>
      <c r="AZ94" s="2">
        <f>'[1]REKAP KEPATUHAN-RUMUS-1'!BA874</f>
        <v>0</v>
      </c>
      <c r="BA94" s="2">
        <f>'[1]REKAP KEPATUHAN-RUMUS-1'!BB874</f>
        <v>0</v>
      </c>
      <c r="BB94" s="2">
        <f t="shared" si="152"/>
        <v>0</v>
      </c>
      <c r="BC94" s="13">
        <f t="shared" si="153"/>
        <v>0</v>
      </c>
      <c r="BD94" s="14" t="str">
        <f t="shared" si="154"/>
        <v>POOR</v>
      </c>
      <c r="BF94" s="1">
        <v>11</v>
      </c>
      <c r="BG94" s="9" t="s">
        <v>34</v>
      </c>
      <c r="BH94" s="2">
        <f>'[1]REKAP KEPATUHAN-RUMUS-1'!BA880</f>
        <v>0</v>
      </c>
      <c r="BI94" s="2">
        <f>'[1]REKAP KEPATUHAN-RUMUS-1'!BB880</f>
        <v>0</v>
      </c>
      <c r="BJ94" s="2">
        <f t="shared" si="155"/>
        <v>0</v>
      </c>
      <c r="BK94" s="13">
        <f t="shared" si="156"/>
        <v>0</v>
      </c>
      <c r="BL94" s="14" t="str">
        <f t="shared" si="157"/>
        <v>POOR</v>
      </c>
      <c r="BN94" s="1">
        <v>11</v>
      </c>
      <c r="BO94" s="9" t="s">
        <v>34</v>
      </c>
      <c r="BP94" s="2">
        <f>'[1]REKAP KEPATUHAN-RUMUS-1'!BA886</f>
        <v>0</v>
      </c>
      <c r="BQ94" s="2">
        <f>'[1]REKAP KEPATUHAN-RUMUS-1'!BB886</f>
        <v>0</v>
      </c>
      <c r="BR94" s="2">
        <f t="shared" si="158"/>
        <v>0</v>
      </c>
      <c r="BS94" s="13">
        <f t="shared" si="159"/>
        <v>0</v>
      </c>
      <c r="BT94" s="14" t="str">
        <f t="shared" si="160"/>
        <v>POOR</v>
      </c>
      <c r="BV94" s="1">
        <v>11</v>
      </c>
      <c r="BW94" s="9" t="s">
        <v>34</v>
      </c>
      <c r="BX94" s="2">
        <f t="shared" si="161"/>
        <v>22722000</v>
      </c>
      <c r="BY94" s="2">
        <f t="shared" si="161"/>
        <v>28227500</v>
      </c>
      <c r="BZ94" s="2">
        <f t="shared" si="162"/>
        <v>-5505500</v>
      </c>
      <c r="CA94" s="13">
        <f t="shared" si="163"/>
        <v>1.242298213185459</v>
      </c>
      <c r="CB94" s="14" t="str">
        <f t="shared" si="164"/>
        <v>EXCELLENT</v>
      </c>
    </row>
    <row r="95" spans="1:83" ht="14.25" customHeight="1">
      <c r="B95" s="1">
        <v>12</v>
      </c>
      <c r="C95" s="9" t="s">
        <v>35</v>
      </c>
      <c r="D95" s="2">
        <f>'[1]REKAP KEPATUHAN-RUMUS-1'!D1034</f>
        <v>0</v>
      </c>
      <c r="E95" s="2">
        <f>'[1]REKAP KEPATUHAN-RUMUS-1'!E1034</f>
        <v>0</v>
      </c>
      <c r="F95" s="2">
        <f t="shared" si="134"/>
        <v>0</v>
      </c>
      <c r="G95" s="13">
        <f t="shared" si="135"/>
        <v>0</v>
      </c>
      <c r="H95" s="14" t="str">
        <f t="shared" si="136"/>
        <v>POOR</v>
      </c>
      <c r="J95" s="1">
        <v>12</v>
      </c>
      <c r="K95" s="9" t="s">
        <v>35</v>
      </c>
      <c r="L95" s="2">
        <f>'[1]REKAP KEPATUHAN-RUMUS-1'!L1034</f>
        <v>0</v>
      </c>
      <c r="M95" s="2">
        <f>'[1]REKAP KEPATUHAN-RUMUS-1'!M1034</f>
        <v>0</v>
      </c>
      <c r="N95" s="2">
        <f t="shared" si="137"/>
        <v>0</v>
      </c>
      <c r="O95" s="13">
        <f t="shared" si="138"/>
        <v>0</v>
      </c>
      <c r="P95" s="14" t="str">
        <f t="shared" si="139"/>
        <v>POOR</v>
      </c>
      <c r="R95" s="1">
        <v>12</v>
      </c>
      <c r="S95" s="9" t="s">
        <v>35</v>
      </c>
      <c r="T95" s="2">
        <f>'[1]REKAP KEPATUHAN-RUMUS-1'!T1034</f>
        <v>0</v>
      </c>
      <c r="U95" s="2">
        <f>'[1]REKAP KEPATUHAN-RUMUS-1'!U1034</f>
        <v>0</v>
      </c>
      <c r="V95" s="2">
        <f t="shared" si="140"/>
        <v>0</v>
      </c>
      <c r="W95" s="13">
        <f t="shared" si="141"/>
        <v>0</v>
      </c>
      <c r="X95" s="14" t="str">
        <f t="shared" si="142"/>
        <v>POOR</v>
      </c>
      <c r="Z95" s="1">
        <v>12</v>
      </c>
      <c r="AA95" s="9" t="s">
        <v>35</v>
      </c>
      <c r="AB95" s="2">
        <f>'[1]REKAP KEPATUHAN-RUMUS-1'!AB1034</f>
        <v>0</v>
      </c>
      <c r="AC95" s="2">
        <f>'[1]REKAP KEPATUHAN-RUMUS-1'!AC1034</f>
        <v>0</v>
      </c>
      <c r="AD95" s="2">
        <f t="shared" si="143"/>
        <v>0</v>
      </c>
      <c r="AE95" s="13">
        <f t="shared" si="144"/>
        <v>0</v>
      </c>
      <c r="AF95" s="14" t="str">
        <f t="shared" si="145"/>
        <v>POOR</v>
      </c>
      <c r="AH95" s="1">
        <v>12</v>
      </c>
      <c r="AI95" s="9" t="s">
        <v>35</v>
      </c>
      <c r="AJ95" s="2">
        <f>'[1]REKAP KEPATUHAN-RUMUS-1'!AJ1034</f>
        <v>0</v>
      </c>
      <c r="AK95" s="2">
        <f>'[1]REKAP KEPATUHAN-RUMUS-1'!AK1034</f>
        <v>0</v>
      </c>
      <c r="AL95" s="2">
        <f t="shared" si="146"/>
        <v>0</v>
      </c>
      <c r="AM95" s="13">
        <f t="shared" si="147"/>
        <v>0</v>
      </c>
      <c r="AN95" s="14" t="str">
        <f t="shared" si="148"/>
        <v>POOR</v>
      </c>
      <c r="AP95" s="1">
        <v>12</v>
      </c>
      <c r="AQ95" s="9" t="s">
        <v>35</v>
      </c>
      <c r="AR95" s="2">
        <f>'[1]REKAP KEPATUHAN-RUMUS-1'!AR1034</f>
        <v>0</v>
      </c>
      <c r="AS95" s="2">
        <f>'[1]REKAP KEPATUHAN-RUMUS-1'!AS1034</f>
        <v>0</v>
      </c>
      <c r="AT95" s="2">
        <f t="shared" si="149"/>
        <v>0</v>
      </c>
      <c r="AU95" s="13">
        <f t="shared" si="150"/>
        <v>0</v>
      </c>
      <c r="AV95" s="14" t="str">
        <f t="shared" si="151"/>
        <v>POOR</v>
      </c>
      <c r="AX95" s="1">
        <v>12</v>
      </c>
      <c r="AY95" s="9" t="s">
        <v>35</v>
      </c>
      <c r="AZ95" s="2">
        <f>'[1]REKAP KEPATUHAN-RUMUS-1'!BA960</f>
        <v>0</v>
      </c>
      <c r="BA95" s="2">
        <f>'[1]REKAP KEPATUHAN-RUMUS-1'!BB960</f>
        <v>0</v>
      </c>
      <c r="BB95" s="2">
        <f t="shared" si="152"/>
        <v>0</v>
      </c>
      <c r="BC95" s="13">
        <f t="shared" si="153"/>
        <v>0</v>
      </c>
      <c r="BD95" s="14" t="str">
        <f t="shared" si="154"/>
        <v>POOR</v>
      </c>
      <c r="BF95" s="1">
        <v>12</v>
      </c>
      <c r="BG95" s="9" t="s">
        <v>35</v>
      </c>
      <c r="BH95" s="2">
        <f>'[1]REKAP KEPATUHAN-RUMUS-1'!BA966</f>
        <v>0</v>
      </c>
      <c r="BI95" s="2">
        <f>'[1]REKAP KEPATUHAN-RUMUS-1'!BB966</f>
        <v>0</v>
      </c>
      <c r="BJ95" s="2">
        <f t="shared" si="155"/>
        <v>0</v>
      </c>
      <c r="BK95" s="13">
        <f t="shared" si="156"/>
        <v>0</v>
      </c>
      <c r="BL95" s="14" t="str">
        <f t="shared" si="157"/>
        <v>POOR</v>
      </c>
      <c r="BN95" s="1">
        <v>12</v>
      </c>
      <c r="BO95" s="9" t="s">
        <v>35</v>
      </c>
      <c r="BP95" s="2">
        <f>'[1]REKAP KEPATUHAN-RUMUS-1'!BA972</f>
        <v>0</v>
      </c>
      <c r="BQ95" s="2">
        <f>'[1]REKAP KEPATUHAN-RUMUS-1'!BB972</f>
        <v>0</v>
      </c>
      <c r="BR95" s="2">
        <f t="shared" si="158"/>
        <v>0</v>
      </c>
      <c r="BS95" s="13">
        <f t="shared" si="159"/>
        <v>0</v>
      </c>
      <c r="BT95" s="14" t="str">
        <f t="shared" si="160"/>
        <v>POOR</v>
      </c>
      <c r="BV95" s="1">
        <v>12</v>
      </c>
      <c r="BW95" s="9" t="s">
        <v>35</v>
      </c>
      <c r="BX95" s="2">
        <f t="shared" si="161"/>
        <v>0</v>
      </c>
      <c r="BY95" s="2">
        <f t="shared" si="161"/>
        <v>0</v>
      </c>
      <c r="BZ95" s="2">
        <f t="shared" si="162"/>
        <v>0</v>
      </c>
      <c r="CA95" s="13">
        <f t="shared" si="163"/>
        <v>0</v>
      </c>
      <c r="CB95" s="14" t="str">
        <f t="shared" si="164"/>
        <v>POOR</v>
      </c>
    </row>
    <row r="96" spans="1:83" ht="14.25" customHeight="1">
      <c r="B96" s="1">
        <v>13</v>
      </c>
      <c r="C96" s="9" t="s">
        <v>36</v>
      </c>
      <c r="D96" s="2">
        <f>'[1]REKAP KEPATUHAN-RUMUS-1'!D1120</f>
        <v>0</v>
      </c>
      <c r="E96" s="2">
        <f>'[1]REKAP KEPATUHAN-RUMUS-1'!E1120</f>
        <v>0</v>
      </c>
      <c r="F96" s="2">
        <f t="shared" si="134"/>
        <v>0</v>
      </c>
      <c r="G96" s="13">
        <f t="shared" si="135"/>
        <v>0</v>
      </c>
      <c r="H96" s="14" t="str">
        <f t="shared" si="136"/>
        <v>POOR</v>
      </c>
      <c r="J96" s="1">
        <v>13</v>
      </c>
      <c r="K96" s="9" t="s">
        <v>36</v>
      </c>
      <c r="L96" s="2">
        <f>'[1]REKAP KEPATUHAN-RUMUS-1'!L1120</f>
        <v>0</v>
      </c>
      <c r="M96" s="2">
        <f>'[1]REKAP KEPATUHAN-RUMUS-1'!M1120</f>
        <v>0</v>
      </c>
      <c r="N96" s="2">
        <f t="shared" si="137"/>
        <v>0</v>
      </c>
      <c r="O96" s="13">
        <f t="shared" si="138"/>
        <v>0</v>
      </c>
      <c r="P96" s="14" t="str">
        <f t="shared" si="139"/>
        <v>POOR</v>
      </c>
      <c r="R96" s="1">
        <v>13</v>
      </c>
      <c r="S96" s="9" t="s">
        <v>36</v>
      </c>
      <c r="T96" s="2">
        <f>'[1]REKAP KEPATUHAN-RUMUS-1'!T1120</f>
        <v>0</v>
      </c>
      <c r="U96" s="2">
        <f>'[1]REKAP KEPATUHAN-RUMUS-1'!U1120</f>
        <v>0</v>
      </c>
      <c r="V96" s="2">
        <f t="shared" si="140"/>
        <v>0</v>
      </c>
      <c r="W96" s="13">
        <f t="shared" si="141"/>
        <v>0</v>
      </c>
      <c r="X96" s="14" t="str">
        <f t="shared" si="142"/>
        <v>POOR</v>
      </c>
      <c r="Z96" s="1">
        <v>13</v>
      </c>
      <c r="AA96" s="9" t="s">
        <v>36</v>
      </c>
      <c r="AB96" s="2">
        <f>'[1]REKAP KEPATUHAN-RUMUS-1'!AB1120</f>
        <v>0</v>
      </c>
      <c r="AC96" s="2">
        <f>'[1]REKAP KEPATUHAN-RUMUS-1'!AC1120</f>
        <v>0</v>
      </c>
      <c r="AD96" s="2">
        <f t="shared" si="143"/>
        <v>0</v>
      </c>
      <c r="AE96" s="13">
        <f t="shared" si="144"/>
        <v>0</v>
      </c>
      <c r="AF96" s="14" t="str">
        <f t="shared" si="145"/>
        <v>POOR</v>
      </c>
      <c r="AH96" s="1">
        <v>13</v>
      </c>
      <c r="AI96" s="9" t="s">
        <v>36</v>
      </c>
      <c r="AJ96" s="2">
        <f>'[1]REKAP KEPATUHAN-RUMUS-1'!AJ1120</f>
        <v>0</v>
      </c>
      <c r="AK96" s="2">
        <f>'[1]REKAP KEPATUHAN-RUMUS-1'!AK1120</f>
        <v>0</v>
      </c>
      <c r="AL96" s="2">
        <f t="shared" si="146"/>
        <v>0</v>
      </c>
      <c r="AM96" s="13">
        <f t="shared" si="147"/>
        <v>0</v>
      </c>
      <c r="AN96" s="14" t="str">
        <f t="shared" si="148"/>
        <v>POOR</v>
      </c>
      <c r="AP96" s="1">
        <v>13</v>
      </c>
      <c r="AQ96" s="9" t="s">
        <v>36</v>
      </c>
      <c r="AR96" s="2">
        <f>'[1]REKAP KEPATUHAN-RUMUS-1'!AR1120</f>
        <v>0</v>
      </c>
      <c r="AS96" s="2">
        <f>'[1]REKAP KEPATUHAN-RUMUS-1'!AS1120</f>
        <v>0</v>
      </c>
      <c r="AT96" s="2">
        <f t="shared" si="149"/>
        <v>0</v>
      </c>
      <c r="AU96" s="13">
        <f t="shared" si="150"/>
        <v>0</v>
      </c>
      <c r="AV96" s="14" t="str">
        <f t="shared" si="151"/>
        <v>POOR</v>
      </c>
      <c r="AX96" s="1">
        <v>13</v>
      </c>
      <c r="AY96" s="9" t="s">
        <v>36</v>
      </c>
      <c r="AZ96" s="2">
        <f>'[1]REKAP KEPATUHAN-RUMUS-1'!BA1046</f>
        <v>0</v>
      </c>
      <c r="BA96" s="2">
        <f>'[1]REKAP KEPATUHAN-RUMUS-1'!BB1046</f>
        <v>0</v>
      </c>
      <c r="BB96" s="2">
        <f t="shared" si="152"/>
        <v>0</v>
      </c>
      <c r="BC96" s="13">
        <f t="shared" si="153"/>
        <v>0</v>
      </c>
      <c r="BD96" s="14" t="str">
        <f t="shared" si="154"/>
        <v>POOR</v>
      </c>
      <c r="BF96" s="1">
        <v>13</v>
      </c>
      <c r="BG96" s="9" t="s">
        <v>36</v>
      </c>
      <c r="BH96" s="2">
        <f>'[1]REKAP KEPATUHAN-RUMUS-1'!BA1052</f>
        <v>0</v>
      </c>
      <c r="BI96" s="2">
        <f>'[1]REKAP KEPATUHAN-RUMUS-1'!BB1052</f>
        <v>0</v>
      </c>
      <c r="BJ96" s="2">
        <f t="shared" si="155"/>
        <v>0</v>
      </c>
      <c r="BK96" s="13">
        <f t="shared" si="156"/>
        <v>0</v>
      </c>
      <c r="BL96" s="14" t="str">
        <f t="shared" si="157"/>
        <v>POOR</v>
      </c>
      <c r="BN96" s="1">
        <v>13</v>
      </c>
      <c r="BO96" s="9" t="s">
        <v>36</v>
      </c>
      <c r="BP96" s="2">
        <f>'[1]REKAP KEPATUHAN-RUMUS-1'!BA1058</f>
        <v>0</v>
      </c>
      <c r="BQ96" s="2">
        <f>'[1]REKAP KEPATUHAN-RUMUS-1'!BB1058</f>
        <v>0</v>
      </c>
      <c r="BR96" s="2">
        <f t="shared" si="158"/>
        <v>0</v>
      </c>
      <c r="BS96" s="13">
        <f t="shared" si="159"/>
        <v>0</v>
      </c>
      <c r="BT96" s="14" t="str">
        <f t="shared" si="160"/>
        <v>POOR</v>
      </c>
      <c r="BV96" s="1">
        <v>13</v>
      </c>
      <c r="BW96" s="9" t="s">
        <v>36</v>
      </c>
      <c r="BX96" s="2">
        <f t="shared" si="161"/>
        <v>0</v>
      </c>
      <c r="BY96" s="2">
        <f t="shared" si="161"/>
        <v>0</v>
      </c>
      <c r="BZ96" s="2">
        <f t="shared" si="162"/>
        <v>0</v>
      </c>
      <c r="CA96" s="13">
        <f t="shared" si="163"/>
        <v>0</v>
      </c>
      <c r="CB96" s="14" t="str">
        <f t="shared" si="164"/>
        <v>POOR</v>
      </c>
    </row>
    <row r="97" spans="2:82" ht="14.25" customHeight="1">
      <c r="B97" s="15"/>
      <c r="C97" s="16" t="s">
        <v>37</v>
      </c>
      <c r="D97" s="17">
        <f>IF($D$3="",0,SUM(D84:D96))</f>
        <v>198588000</v>
      </c>
      <c r="E97" s="17">
        <f>IF($D$3="",0,SUM(E84:E96))</f>
        <v>196371000</v>
      </c>
      <c r="F97" s="17">
        <f>IF(D$3="",0,D97-E97)</f>
        <v>2217000</v>
      </c>
      <c r="G97" s="18">
        <f t="shared" si="135"/>
        <v>0.98883618345519364</v>
      </c>
      <c r="H97" s="14" t="str">
        <f t="shared" si="136"/>
        <v>GOOD</v>
      </c>
      <c r="J97" s="15"/>
      <c r="K97" s="16" t="s">
        <v>37</v>
      </c>
      <c r="L97" s="17">
        <f t="shared" ref="L97:M97" si="165">IF($L$3="",0,SUM(L84:L96))</f>
        <v>148038500</v>
      </c>
      <c r="M97" s="17">
        <f t="shared" si="165"/>
        <v>151300000</v>
      </c>
      <c r="N97" s="17">
        <f>IF(L$3="",0,L97-M97)</f>
        <v>-3261500</v>
      </c>
      <c r="O97" s="18">
        <f t="shared" si="138"/>
        <v>1.0220314310128784</v>
      </c>
      <c r="P97" s="14" t="str">
        <f t="shared" si="139"/>
        <v>EXCELLENT</v>
      </c>
      <c r="R97" s="15"/>
      <c r="S97" s="16" t="s">
        <v>37</v>
      </c>
      <c r="T97" s="17">
        <f t="shared" ref="T97:U97" si="166">IF($T$3="",0,SUM(T84:T96))</f>
        <v>6629000</v>
      </c>
      <c r="U97" s="17">
        <f t="shared" si="166"/>
        <v>23175000</v>
      </c>
      <c r="V97" s="17">
        <f>IF(T$3="",0,T97-U97)</f>
        <v>-16546000</v>
      </c>
      <c r="W97" s="18">
        <f t="shared" si="141"/>
        <v>3.4960024136370493</v>
      </c>
      <c r="X97" s="14" t="str">
        <f t="shared" si="142"/>
        <v>EXCELLENT</v>
      </c>
      <c r="Z97" s="15"/>
      <c r="AA97" s="16" t="s">
        <v>37</v>
      </c>
      <c r="AB97" s="17">
        <f t="shared" ref="AB97:AC97" si="167">IF($AB$3="",0,SUM(AB84:AB96))</f>
        <v>2400000</v>
      </c>
      <c r="AC97" s="17">
        <f t="shared" si="167"/>
        <v>5263000</v>
      </c>
      <c r="AD97" s="17">
        <f>IF(AB$3="",0,AB97-AC97)</f>
        <v>-2863000</v>
      </c>
      <c r="AE97" s="18">
        <f t="shared" si="144"/>
        <v>2.1929166666666666</v>
      </c>
      <c r="AF97" s="14" t="str">
        <f t="shared" si="145"/>
        <v>EXCELLENT</v>
      </c>
      <c r="AH97" s="15"/>
      <c r="AI97" s="16" t="s">
        <v>37</v>
      </c>
      <c r="AJ97" s="17">
        <f t="shared" ref="AJ97:AK97" si="168">IF($AB$3="",0,SUM(AJ84:AJ96))</f>
        <v>0</v>
      </c>
      <c r="AK97" s="17">
        <f t="shared" si="168"/>
        <v>0</v>
      </c>
      <c r="AL97" s="17">
        <f>IF(AJ$3="",0,AJ97-AK97)</f>
        <v>0</v>
      </c>
      <c r="AM97" s="18">
        <f t="shared" si="147"/>
        <v>0</v>
      </c>
      <c r="AN97" s="14" t="str">
        <f t="shared" si="148"/>
        <v>POOR</v>
      </c>
      <c r="AP97" s="15"/>
      <c r="AQ97" s="16" t="s">
        <v>37</v>
      </c>
      <c r="AR97" s="17">
        <f t="shared" ref="AR97:AS97" si="169">IF($AB$3="",0,SUM(AR84:AR96))</f>
        <v>0</v>
      </c>
      <c r="AS97" s="17">
        <f t="shared" si="169"/>
        <v>0</v>
      </c>
      <c r="AT97" s="17">
        <f>IF(AR$3="",0,AR97-AS97)</f>
        <v>0</v>
      </c>
      <c r="AU97" s="18">
        <f t="shared" si="150"/>
        <v>0</v>
      </c>
      <c r="AV97" s="14" t="str">
        <f t="shared" si="151"/>
        <v>POOR</v>
      </c>
      <c r="AX97" s="15"/>
      <c r="AY97" s="16" t="s">
        <v>37</v>
      </c>
      <c r="AZ97" s="17">
        <f t="shared" ref="AZ97:BA97" si="170">IF($AZ$3="",0,SUM(AZ84:AZ96))</f>
        <v>0</v>
      </c>
      <c r="BA97" s="17">
        <f t="shared" si="170"/>
        <v>0</v>
      </c>
      <c r="BB97" s="17">
        <f>IF(AZ$3="",0,AZ97-BA97)</f>
        <v>0</v>
      </c>
      <c r="BC97" s="18">
        <f t="shared" si="153"/>
        <v>0</v>
      </c>
      <c r="BD97" s="14" t="str">
        <f t="shared" si="154"/>
        <v>POOR</v>
      </c>
      <c r="BF97" s="15"/>
      <c r="BG97" s="16" t="s">
        <v>37</v>
      </c>
      <c r="BH97" s="17">
        <f t="shared" ref="BH97:BI97" si="171">IF($BH$3="",0,SUM(BH84:BH96))</f>
        <v>0</v>
      </c>
      <c r="BI97" s="17">
        <f t="shared" si="171"/>
        <v>0</v>
      </c>
      <c r="BJ97" s="17">
        <f>IF(BH$3="",0,BH97-BI97)</f>
        <v>0</v>
      </c>
      <c r="BK97" s="18">
        <f t="shared" si="156"/>
        <v>0</v>
      </c>
      <c r="BL97" s="14" t="str">
        <f t="shared" si="157"/>
        <v>POOR</v>
      </c>
      <c r="BN97" s="15"/>
      <c r="BO97" s="16" t="s">
        <v>37</v>
      </c>
      <c r="BP97" s="17">
        <f t="shared" ref="BP97:BQ97" si="172">IF($BP$3="",0,SUM(BP84:BP96))</f>
        <v>0</v>
      </c>
      <c r="BQ97" s="17">
        <f t="shared" si="172"/>
        <v>0</v>
      </c>
      <c r="BR97" s="17">
        <f>IF(BP$3="",0,BP97-BQ97)</f>
        <v>0</v>
      </c>
      <c r="BS97" s="18">
        <f t="shared" si="159"/>
        <v>0</v>
      </c>
      <c r="BT97" s="14" t="str">
        <f t="shared" si="160"/>
        <v>POOR</v>
      </c>
      <c r="BV97" s="15"/>
      <c r="BW97" s="16" t="s">
        <v>37</v>
      </c>
      <c r="BX97" s="17">
        <f t="shared" ref="BX97:BY97" si="173">SUM(BX84:BX96)</f>
        <v>355655500</v>
      </c>
      <c r="BY97" s="17">
        <f t="shared" si="173"/>
        <v>376109000</v>
      </c>
      <c r="BZ97" s="17">
        <f t="shared" si="162"/>
        <v>-20453500</v>
      </c>
      <c r="CA97" s="18">
        <f t="shared" si="163"/>
        <v>1.0575093032442913</v>
      </c>
      <c r="CB97" s="14" t="str">
        <f t="shared" si="164"/>
        <v>EXCELLENT</v>
      </c>
    </row>
    <row r="98" spans="2:82" ht="14.25" customHeight="1">
      <c r="B98" s="1"/>
      <c r="D98" s="2"/>
      <c r="E98" s="2"/>
      <c r="F98" s="2"/>
      <c r="J98" s="1"/>
      <c r="L98" s="2"/>
      <c r="M98" s="2"/>
      <c r="N98" s="2"/>
      <c r="R98" s="1"/>
      <c r="T98" s="2"/>
      <c r="U98" s="2"/>
      <c r="V98" s="2"/>
      <c r="Z98" s="1"/>
      <c r="AB98" s="2"/>
      <c r="AC98" s="2"/>
      <c r="AD98" s="2"/>
      <c r="AH98" s="1"/>
      <c r="AJ98" s="2"/>
      <c r="AK98" s="2"/>
      <c r="AL98" s="2"/>
      <c r="AP98" s="1"/>
      <c r="AR98" s="2"/>
      <c r="AS98" s="2"/>
      <c r="AT98" s="2"/>
      <c r="AX98" s="1"/>
      <c r="AZ98" s="2"/>
      <c r="BA98" s="2"/>
      <c r="BB98" s="2"/>
      <c r="BF98" s="1"/>
      <c r="BH98" s="2"/>
      <c r="BI98" s="2"/>
      <c r="BJ98" s="2"/>
      <c r="BN98" s="1"/>
      <c r="BP98" s="2"/>
      <c r="BQ98" s="2"/>
      <c r="BR98" s="2"/>
      <c r="BV98" s="1"/>
    </row>
    <row r="99" spans="2:82" ht="14.25" customHeight="1">
      <c r="B99" s="1"/>
      <c r="D99" s="2"/>
      <c r="E99" s="2"/>
      <c r="F99" s="2"/>
      <c r="J99" s="1"/>
      <c r="R99" s="1"/>
      <c r="Z99" s="1"/>
      <c r="AH99" s="1"/>
      <c r="AP99" s="1"/>
      <c r="AX99" s="1"/>
      <c r="BF99" s="1"/>
      <c r="BN99" s="1"/>
      <c r="BV99" s="1"/>
    </row>
    <row r="100" spans="2:82" ht="14.25" customHeight="1">
      <c r="B100" s="1"/>
      <c r="C100" s="21" t="s">
        <v>43</v>
      </c>
      <c r="D100" s="2"/>
      <c r="E100" s="2"/>
      <c r="F100" s="2"/>
      <c r="J100" s="1"/>
      <c r="K100" s="21" t="s">
        <v>43</v>
      </c>
      <c r="R100" s="1"/>
      <c r="S100" s="21" t="s">
        <v>43</v>
      </c>
      <c r="Z100" s="1"/>
      <c r="AA100" s="21" t="s">
        <v>43</v>
      </c>
      <c r="AH100" s="1"/>
      <c r="AI100" s="21" t="s">
        <v>43</v>
      </c>
      <c r="AP100" s="1"/>
      <c r="AQ100" s="21" t="s">
        <v>43</v>
      </c>
      <c r="AX100" s="1"/>
      <c r="AY100" s="21" t="s">
        <v>43</v>
      </c>
      <c r="BF100" s="1"/>
      <c r="BG100" s="21" t="s">
        <v>43</v>
      </c>
      <c r="BN100" s="1"/>
      <c r="BO100" s="21" t="s">
        <v>43</v>
      </c>
      <c r="BV100" s="1"/>
      <c r="BW100" s="21" t="s">
        <v>43</v>
      </c>
    </row>
    <row r="101" spans="2:82" ht="14.25" customHeight="1">
      <c r="B101" s="29" t="s">
        <v>7</v>
      </c>
      <c r="C101" s="12" t="s">
        <v>8</v>
      </c>
      <c r="D101" s="31" t="s">
        <v>9</v>
      </c>
      <c r="E101" s="31" t="s">
        <v>10</v>
      </c>
      <c r="F101" s="31" t="s">
        <v>11</v>
      </c>
      <c r="G101" s="29" t="s">
        <v>12</v>
      </c>
      <c r="H101" s="29" t="s">
        <v>13</v>
      </c>
      <c r="J101" s="29" t="s">
        <v>7</v>
      </c>
      <c r="K101" s="12" t="s">
        <v>8</v>
      </c>
      <c r="L101" s="31" t="s">
        <v>9</v>
      </c>
      <c r="M101" s="31" t="s">
        <v>10</v>
      </c>
      <c r="N101" s="31" t="s">
        <v>11</v>
      </c>
      <c r="O101" s="29" t="s">
        <v>12</v>
      </c>
      <c r="P101" s="29" t="s">
        <v>13</v>
      </c>
      <c r="R101" s="29" t="s">
        <v>7</v>
      </c>
      <c r="S101" s="12" t="s">
        <v>8</v>
      </c>
      <c r="T101" s="31" t="s">
        <v>9</v>
      </c>
      <c r="U101" s="31" t="s">
        <v>10</v>
      </c>
      <c r="V101" s="31" t="s">
        <v>11</v>
      </c>
      <c r="W101" s="29" t="s">
        <v>12</v>
      </c>
      <c r="X101" s="29" t="s">
        <v>13</v>
      </c>
      <c r="Z101" s="29" t="s">
        <v>7</v>
      </c>
      <c r="AA101" s="12" t="s">
        <v>8</v>
      </c>
      <c r="AB101" s="31" t="s">
        <v>9</v>
      </c>
      <c r="AC101" s="31" t="s">
        <v>10</v>
      </c>
      <c r="AD101" s="31" t="s">
        <v>11</v>
      </c>
      <c r="AE101" s="29" t="s">
        <v>12</v>
      </c>
      <c r="AF101" s="29" t="s">
        <v>13</v>
      </c>
      <c r="AH101" s="29" t="s">
        <v>7</v>
      </c>
      <c r="AI101" s="12" t="s">
        <v>8</v>
      </c>
      <c r="AJ101" s="31" t="s">
        <v>9</v>
      </c>
      <c r="AK101" s="31" t="s">
        <v>10</v>
      </c>
      <c r="AL101" s="31" t="s">
        <v>11</v>
      </c>
      <c r="AM101" s="29" t="s">
        <v>12</v>
      </c>
      <c r="AN101" s="29" t="s">
        <v>13</v>
      </c>
      <c r="AP101" s="29" t="s">
        <v>7</v>
      </c>
      <c r="AQ101" s="12" t="s">
        <v>8</v>
      </c>
      <c r="AR101" s="31" t="s">
        <v>9</v>
      </c>
      <c r="AS101" s="31" t="s">
        <v>10</v>
      </c>
      <c r="AT101" s="31" t="s">
        <v>11</v>
      </c>
      <c r="AU101" s="29" t="s">
        <v>12</v>
      </c>
      <c r="AV101" s="29" t="s">
        <v>13</v>
      </c>
      <c r="AX101" s="29" t="s">
        <v>7</v>
      </c>
      <c r="AY101" s="12" t="s">
        <v>8</v>
      </c>
      <c r="AZ101" s="31" t="s">
        <v>9</v>
      </c>
      <c r="BA101" s="31" t="s">
        <v>10</v>
      </c>
      <c r="BB101" s="31" t="s">
        <v>11</v>
      </c>
      <c r="BC101" s="29" t="s">
        <v>12</v>
      </c>
      <c r="BD101" s="29" t="s">
        <v>13</v>
      </c>
      <c r="BF101" s="29" t="s">
        <v>7</v>
      </c>
      <c r="BG101" s="12" t="s">
        <v>8</v>
      </c>
      <c r="BH101" s="31" t="s">
        <v>9</v>
      </c>
      <c r="BI101" s="31" t="s">
        <v>10</v>
      </c>
      <c r="BJ101" s="31" t="s">
        <v>11</v>
      </c>
      <c r="BK101" s="29" t="s">
        <v>12</v>
      </c>
      <c r="BL101" s="29" t="s">
        <v>13</v>
      </c>
      <c r="BN101" s="29" t="s">
        <v>7</v>
      </c>
      <c r="BO101" s="12" t="s">
        <v>8</v>
      </c>
      <c r="BP101" s="31" t="s">
        <v>9</v>
      </c>
      <c r="BQ101" s="31" t="s">
        <v>10</v>
      </c>
      <c r="BR101" s="31" t="s">
        <v>11</v>
      </c>
      <c r="BS101" s="29" t="s">
        <v>12</v>
      </c>
      <c r="BT101" s="29" t="s">
        <v>13</v>
      </c>
      <c r="BV101" s="29" t="s">
        <v>7</v>
      </c>
      <c r="BW101" s="12" t="s">
        <v>8</v>
      </c>
      <c r="BX101" s="31" t="s">
        <v>9</v>
      </c>
      <c r="BY101" s="31" t="s">
        <v>10</v>
      </c>
      <c r="BZ101" s="31" t="s">
        <v>11</v>
      </c>
      <c r="CA101" s="29" t="s">
        <v>12</v>
      </c>
      <c r="CB101" s="29" t="s">
        <v>13</v>
      </c>
    </row>
    <row r="102" spans="2:82" ht="14.25" customHeight="1">
      <c r="B102" s="30"/>
      <c r="C102" s="12" t="str">
        <f>C$7</f>
        <v>2022-2023</v>
      </c>
      <c r="D102" s="30"/>
      <c r="E102" s="30"/>
      <c r="F102" s="30"/>
      <c r="G102" s="30"/>
      <c r="H102" s="30"/>
      <c r="J102" s="30"/>
      <c r="K102" s="12" t="str">
        <f>K$7</f>
        <v>2023-2024</v>
      </c>
      <c r="L102" s="30"/>
      <c r="M102" s="30"/>
      <c r="N102" s="30"/>
      <c r="O102" s="30"/>
      <c r="P102" s="30"/>
      <c r="R102" s="30"/>
      <c r="S102" s="12" t="str">
        <f>S$7</f>
        <v>2024-2025</v>
      </c>
      <c r="T102" s="30"/>
      <c r="U102" s="30"/>
      <c r="V102" s="30"/>
      <c r="W102" s="30"/>
      <c r="X102" s="30"/>
      <c r="Z102" s="30"/>
      <c r="AA102" s="12" t="str">
        <f>AA$7</f>
        <v>2025-2026</v>
      </c>
      <c r="AB102" s="30"/>
      <c r="AC102" s="30"/>
      <c r="AD102" s="30"/>
      <c r="AE102" s="30"/>
      <c r="AF102" s="30"/>
      <c r="AH102" s="30"/>
      <c r="AI102" s="12" t="str">
        <f>AI$7</f>
        <v>2026-2027</v>
      </c>
      <c r="AJ102" s="30"/>
      <c r="AK102" s="30"/>
      <c r="AL102" s="30"/>
      <c r="AM102" s="30"/>
      <c r="AN102" s="30"/>
      <c r="AP102" s="30"/>
      <c r="AQ102" s="12" t="str">
        <f>AQ$7</f>
        <v>2027-2028</v>
      </c>
      <c r="AR102" s="30"/>
      <c r="AS102" s="30"/>
      <c r="AT102" s="30"/>
      <c r="AU102" s="30"/>
      <c r="AV102" s="30"/>
      <c r="AX102" s="30"/>
      <c r="AY102" s="12" t="str">
        <f>AY$7</f>
        <v>2019-2020</v>
      </c>
      <c r="AZ102" s="30"/>
      <c r="BA102" s="30"/>
      <c r="BB102" s="30"/>
      <c r="BC102" s="30"/>
      <c r="BD102" s="30"/>
      <c r="BF102" s="30"/>
      <c r="BG102" s="12" t="str">
        <f>BG$7</f>
        <v>2020-2021</v>
      </c>
      <c r="BH102" s="30"/>
      <c r="BI102" s="30"/>
      <c r="BJ102" s="30"/>
      <c r="BK102" s="30"/>
      <c r="BL102" s="30"/>
      <c r="BN102" s="30"/>
      <c r="BO102" s="12" t="str">
        <f>BO$7</f>
        <v>2021-2022</v>
      </c>
      <c r="BP102" s="30"/>
      <c r="BQ102" s="30"/>
      <c r="BR102" s="30"/>
      <c r="BS102" s="30"/>
      <c r="BT102" s="30"/>
      <c r="BV102" s="30"/>
      <c r="BW102" s="12" t="str">
        <f>BW$7</f>
        <v>2019-2025</v>
      </c>
      <c r="BX102" s="30"/>
      <c r="BY102" s="30"/>
      <c r="BZ102" s="30"/>
      <c r="CA102" s="30"/>
      <c r="CB102" s="30"/>
    </row>
    <row r="103" spans="2:82" ht="14.25" customHeight="1">
      <c r="B103" s="1">
        <v>1</v>
      </c>
      <c r="C103" s="9" t="s">
        <v>24</v>
      </c>
      <c r="D103" s="2">
        <f>D8+D27+D46+D84+D65</f>
        <v>375600000</v>
      </c>
      <c r="E103" s="2">
        <f>E8+E27+E46+E84+E65</f>
        <v>359649500</v>
      </c>
      <c r="F103" s="2">
        <f t="shared" ref="F103:F115" si="174">D103-E103</f>
        <v>15950500</v>
      </c>
      <c r="G103" s="13">
        <f t="shared" ref="G103:G116" si="175">IFERROR(E103/D103,0)</f>
        <v>0.957533280085197</v>
      </c>
      <c r="H103" s="14" t="str">
        <f t="shared" ref="H103:H116" si="176">IF(G103&lt;=59%,"POOR",IF(G103&lt;=84%,"AVERAGE",IF(G103&lt;=99%,"GOOD","EXCELLENT")))</f>
        <v>GOOD</v>
      </c>
      <c r="J103" s="1">
        <v>1</v>
      </c>
      <c r="K103" s="9" t="s">
        <v>24</v>
      </c>
      <c r="L103" s="2">
        <f t="shared" ref="L103:M115" si="177">L8+L27+L46+L84+L65</f>
        <v>466525000</v>
      </c>
      <c r="M103" s="2">
        <f t="shared" si="177"/>
        <v>437050000</v>
      </c>
      <c r="N103" s="2">
        <f t="shared" ref="N103:N115" si="178">L103-M103</f>
        <v>29475000</v>
      </c>
      <c r="O103" s="13">
        <f t="shared" ref="O103:O116" si="179">IFERROR(M103/L103,0)</f>
        <v>0.93682010610363864</v>
      </c>
      <c r="P103" s="14" t="str">
        <f t="shared" ref="P103:P116" si="180">IF(O103&lt;=59%,"POOR",IF(O103&lt;=84%,"AVERAGE",IF(O103&lt;=99%,"GOOD","EXCELLENT")))</f>
        <v>GOOD</v>
      </c>
      <c r="R103" s="1">
        <v>1</v>
      </c>
      <c r="S103" s="9" t="s">
        <v>24</v>
      </c>
      <c r="T103" s="2" t="e">
        <f>T8+[2]Sheet1!#REF!+[2]Sheet1!F4+T84+[2]Sheet1!C22</f>
        <v>#REF!</v>
      </c>
      <c r="U103" s="2" t="e">
        <f>U8+[2]Sheet1!#REF!+[2]Sheet1!G4+U84+[2]Sheet1!D22</f>
        <v>#REF!</v>
      </c>
      <c r="V103" s="2" t="e">
        <f t="shared" ref="V103:V115" si="181">T103-U103</f>
        <v>#REF!</v>
      </c>
      <c r="W103" s="13">
        <f t="shared" ref="W103:W116" si="182">IFERROR(U103/T103,0)</f>
        <v>0</v>
      </c>
      <c r="X103" s="14" t="str">
        <f t="shared" ref="X103:X116" si="183">IF(W103&lt;=59%,"POOR",IF(W103&lt;=84%,"AVERAGE",IF(W103&lt;=99%,"GOOD","EXCELLENT")))</f>
        <v>POOR</v>
      </c>
      <c r="Z103" s="1">
        <v>1</v>
      </c>
      <c r="AA103" s="9" t="s">
        <v>24</v>
      </c>
      <c r="AB103" s="2">
        <f t="shared" ref="AB103:AC115" si="184">AB8+AB27+AB46+AB84+AB65</f>
        <v>570319166.66666663</v>
      </c>
      <c r="AC103" s="2">
        <f t="shared" si="184"/>
        <v>433855500</v>
      </c>
      <c r="AD103" s="2">
        <f t="shared" ref="AD103:AD115" si="185">AB103-AC103</f>
        <v>136463666.66666663</v>
      </c>
      <c r="AE103" s="13">
        <f t="shared" ref="AE103:AE116" si="186">IFERROR(AC103/AB103,0)</f>
        <v>0.76072403902493202</v>
      </c>
      <c r="AF103" s="14" t="str">
        <f t="shared" ref="AF103:AF116" si="187">IF(AE103&lt;=59%,"POOR",IF(AE103&lt;=84%,"AVERAGE",IF(AE103&lt;=99%,"GOOD","EXCELLENT")))</f>
        <v>AVERAGE</v>
      </c>
      <c r="AH103" s="1">
        <v>1</v>
      </c>
      <c r="AI103" s="9" t="s">
        <v>24</v>
      </c>
      <c r="AJ103" s="2">
        <f t="shared" ref="AJ103:AK115" si="188">AJ8+AJ27+AJ46+AJ84+AJ65</f>
        <v>0</v>
      </c>
      <c r="AK103" s="2">
        <f t="shared" si="188"/>
        <v>0</v>
      </c>
      <c r="AL103" s="2">
        <f t="shared" ref="AL103:AL115" si="189">AJ103-AK103</f>
        <v>0</v>
      </c>
      <c r="AM103" s="13">
        <f t="shared" ref="AM103:AM116" si="190">IFERROR(AK103/AJ103,0)</f>
        <v>0</v>
      </c>
      <c r="AN103" s="14" t="str">
        <f t="shared" ref="AN103:AN116" si="191">IF(AM103&lt;=59%,"POOR",IF(AM103&lt;=84%,"AVERAGE",IF(AM103&lt;=99%,"GOOD","EXCELLENT")))</f>
        <v>POOR</v>
      </c>
      <c r="AP103" s="1">
        <v>1</v>
      </c>
      <c r="AQ103" s="9" t="s">
        <v>24</v>
      </c>
      <c r="AR103" s="2">
        <f t="shared" ref="AR103:AS115" si="192">AR8+AR27+AR46+AR84+AR65</f>
        <v>0</v>
      </c>
      <c r="AS103" s="2">
        <f t="shared" si="192"/>
        <v>0</v>
      </c>
      <c r="AT103" s="2">
        <f t="shared" ref="AT103:AT115" si="193">AR103-AS103</f>
        <v>0</v>
      </c>
      <c r="AU103" s="13">
        <f t="shared" ref="AU103:AU116" si="194">IFERROR(AS103/AR103,0)</f>
        <v>0</v>
      </c>
      <c r="AV103" s="14" t="str">
        <f t="shared" ref="AV103:AV116" si="195">IF(AU103&lt;=59%,"POOR",IF(AU103&lt;=84%,"AVERAGE",IF(AU103&lt;=99%,"GOOD","EXCELLENT")))</f>
        <v>POOR</v>
      </c>
      <c r="AX103" s="1">
        <v>1</v>
      </c>
      <c r="AY103" s="9" t="s">
        <v>24</v>
      </c>
      <c r="AZ103" s="2">
        <f t="shared" ref="AZ103:BA115" si="196">AZ8+AZ27+AZ46+AZ84+AZ65</f>
        <v>0</v>
      </c>
      <c r="BA103" s="2">
        <f t="shared" si="196"/>
        <v>0</v>
      </c>
      <c r="BB103" s="2">
        <f t="shared" ref="BB103:BB115" si="197">AZ103-BA103</f>
        <v>0</v>
      </c>
      <c r="BC103" s="13">
        <f t="shared" ref="BC103:BC116" si="198">IFERROR(BA103/AZ103,0)</f>
        <v>0</v>
      </c>
      <c r="BD103" s="14" t="str">
        <f t="shared" ref="BD103:BD116" si="199">IF(BC103&lt;=59%,"POOR",IF(BC103&lt;=84%,"AVERAGE",IF(BC103&lt;=99%,"GOOD","EXCELLENT")))</f>
        <v>POOR</v>
      </c>
      <c r="BF103" s="1">
        <v>1</v>
      </c>
      <c r="BG103" s="9" t="s">
        <v>24</v>
      </c>
      <c r="BH103" s="2">
        <f t="shared" ref="BH103:BI115" si="200">BH8+BH27+BH46+BH84+BH65</f>
        <v>5400000</v>
      </c>
      <c r="BI103" s="2">
        <f t="shared" si="200"/>
        <v>6150000</v>
      </c>
      <c r="BJ103" s="2">
        <f t="shared" ref="BJ103:BJ115" si="201">BH103-BI103</f>
        <v>-750000</v>
      </c>
      <c r="BK103" s="13">
        <f t="shared" ref="BK103:BK116" si="202">IFERROR(BI103/BH103,0)</f>
        <v>1.1388888888888888</v>
      </c>
      <c r="BL103" s="14" t="str">
        <f t="shared" ref="BL103:BL116" si="203">IF(BK103&lt;=59%,"POOR",IF(BK103&lt;=84%,"AVERAGE",IF(BK103&lt;=99%,"GOOD","EXCELLENT")))</f>
        <v>EXCELLENT</v>
      </c>
      <c r="BN103" s="1">
        <v>1</v>
      </c>
      <c r="BO103" s="9" t="s">
        <v>24</v>
      </c>
      <c r="BP103" s="2">
        <f t="shared" ref="BP103:BQ115" si="204">BP8+BP27+BP46+BP84+BP65</f>
        <v>43700000</v>
      </c>
      <c r="BQ103" s="2">
        <f t="shared" si="204"/>
        <v>39350000</v>
      </c>
      <c r="BR103" s="2">
        <f t="shared" ref="BR103:BR115" si="205">BP103-BQ103</f>
        <v>4350000</v>
      </c>
      <c r="BS103" s="13">
        <f t="shared" ref="BS103:BS116" si="206">IFERROR(BQ103/BP103,0)</f>
        <v>0.9004576659038902</v>
      </c>
      <c r="BT103" s="14" t="str">
        <f t="shared" ref="BT103:BT116" si="207">IF(BS103&lt;=59%,"POOR",IF(BS103&lt;=84%,"AVERAGE",IF(BS103&lt;=99%,"GOOD","EXCELLENT")))</f>
        <v>GOOD</v>
      </c>
      <c r="BV103" s="1">
        <v>1</v>
      </c>
      <c r="BW103" s="9" t="s">
        <v>24</v>
      </c>
      <c r="BX103" s="2" t="e">
        <f t="shared" ref="BX103:BY115" si="208">D103+L103+T103+AZ103+BH103+BP103+AB103+AJ103+AR103</f>
        <v>#REF!</v>
      </c>
      <c r="BY103" s="2" t="e">
        <f t="shared" si="208"/>
        <v>#REF!</v>
      </c>
      <c r="BZ103" s="2" t="e">
        <f t="shared" ref="BZ103:BZ116" si="209">BX103-BY103</f>
        <v>#REF!</v>
      </c>
      <c r="CA103" s="13">
        <f t="shared" ref="CA103:CA116" si="210">IFERROR(BY103/BX103,0)</f>
        <v>0</v>
      </c>
      <c r="CB103" s="14" t="str">
        <f t="shared" ref="CB103:CB116" si="211">IF(CA103&lt;=59%,"POOR",IF(CA103&lt;=84%,"AVERAGE",IF(CA103&lt;=99%,"GOOD","EXCELLENT")))</f>
        <v>POOR</v>
      </c>
      <c r="CD103" s="24" t="e">
        <f t="shared" ref="CD103:CD115" si="212">BZ103/$BZ$116</f>
        <v>#REF!</v>
      </c>
    </row>
    <row r="104" spans="2:82" ht="14.25" customHeight="1">
      <c r="B104" s="1">
        <v>2</v>
      </c>
      <c r="C104" s="9" t="s">
        <v>25</v>
      </c>
      <c r="D104" s="2">
        <f>D9+D28+D47+D85+D66</f>
        <v>363300000</v>
      </c>
      <c r="E104" s="2">
        <f>E9+E28+E47+E85+E66</f>
        <v>363664000</v>
      </c>
      <c r="F104" s="2">
        <f t="shared" si="174"/>
        <v>-364000</v>
      </c>
      <c r="G104" s="13">
        <f t="shared" si="175"/>
        <v>1.0010019267822736</v>
      </c>
      <c r="H104" s="14" t="str">
        <f t="shared" si="176"/>
        <v>EXCELLENT</v>
      </c>
      <c r="J104" s="1">
        <v>2</v>
      </c>
      <c r="K104" s="9" t="s">
        <v>25</v>
      </c>
      <c r="L104" s="2">
        <f t="shared" si="177"/>
        <v>492250000</v>
      </c>
      <c r="M104" s="2">
        <f t="shared" si="177"/>
        <v>492300000</v>
      </c>
      <c r="N104" s="2">
        <f t="shared" si="178"/>
        <v>-50000</v>
      </c>
      <c r="O104" s="13">
        <f t="shared" si="179"/>
        <v>1.0001015744032504</v>
      </c>
      <c r="P104" s="14" t="str">
        <f t="shared" si="180"/>
        <v>EXCELLENT</v>
      </c>
      <c r="R104" s="1">
        <v>2</v>
      </c>
      <c r="S104" s="9" t="s">
        <v>25</v>
      </c>
      <c r="T104" s="2" t="e">
        <f>T9+[2]Sheet1!#REF!+[2]Sheet1!F5+T85+[2]Sheet1!C23</f>
        <v>#REF!</v>
      </c>
      <c r="U104" s="2" t="e">
        <f>U9+[2]Sheet1!#REF!+[2]Sheet1!G5+U85+[2]Sheet1!D23</f>
        <v>#REF!</v>
      </c>
      <c r="V104" s="2" t="e">
        <f t="shared" si="181"/>
        <v>#REF!</v>
      </c>
      <c r="W104" s="13">
        <f t="shared" si="182"/>
        <v>0</v>
      </c>
      <c r="X104" s="14" t="str">
        <f t="shared" si="183"/>
        <v>POOR</v>
      </c>
      <c r="Z104" s="1">
        <v>2</v>
      </c>
      <c r="AA104" s="9" t="s">
        <v>25</v>
      </c>
      <c r="AB104" s="2">
        <f t="shared" si="184"/>
        <v>437162500</v>
      </c>
      <c r="AC104" s="2">
        <f t="shared" si="184"/>
        <v>435688000</v>
      </c>
      <c r="AD104" s="2">
        <f t="shared" si="185"/>
        <v>1474500</v>
      </c>
      <c r="AE104" s="13">
        <f t="shared" si="186"/>
        <v>0.99662711234380807</v>
      </c>
      <c r="AF104" s="14" t="str">
        <f t="shared" si="187"/>
        <v>EXCELLENT</v>
      </c>
      <c r="AH104" s="1">
        <v>2</v>
      </c>
      <c r="AI104" s="9" t="s">
        <v>25</v>
      </c>
      <c r="AJ104" s="2">
        <f t="shared" si="188"/>
        <v>0</v>
      </c>
      <c r="AK104" s="2">
        <f t="shared" si="188"/>
        <v>0</v>
      </c>
      <c r="AL104" s="2">
        <f t="shared" si="189"/>
        <v>0</v>
      </c>
      <c r="AM104" s="13">
        <f t="shared" si="190"/>
        <v>0</v>
      </c>
      <c r="AN104" s="14" t="str">
        <f t="shared" si="191"/>
        <v>POOR</v>
      </c>
      <c r="AP104" s="1">
        <v>2</v>
      </c>
      <c r="AQ104" s="9" t="s">
        <v>25</v>
      </c>
      <c r="AR104" s="2">
        <f t="shared" si="192"/>
        <v>0</v>
      </c>
      <c r="AS104" s="2">
        <f t="shared" si="192"/>
        <v>0</v>
      </c>
      <c r="AT104" s="2">
        <f t="shared" si="193"/>
        <v>0</v>
      </c>
      <c r="AU104" s="13">
        <f t="shared" si="194"/>
        <v>0</v>
      </c>
      <c r="AV104" s="14" t="str">
        <f t="shared" si="195"/>
        <v>POOR</v>
      </c>
      <c r="AX104" s="1">
        <v>2</v>
      </c>
      <c r="AY104" s="9" t="s">
        <v>25</v>
      </c>
      <c r="AZ104" s="2">
        <f t="shared" si="196"/>
        <v>0</v>
      </c>
      <c r="BA104" s="2">
        <f t="shared" si="196"/>
        <v>0</v>
      </c>
      <c r="BB104" s="2">
        <f t="shared" si="197"/>
        <v>0</v>
      </c>
      <c r="BC104" s="13">
        <f t="shared" si="198"/>
        <v>0</v>
      </c>
      <c r="BD104" s="14" t="str">
        <f t="shared" si="199"/>
        <v>POOR</v>
      </c>
      <c r="BF104" s="1">
        <v>2</v>
      </c>
      <c r="BG104" s="9" t="s">
        <v>25</v>
      </c>
      <c r="BH104" s="2">
        <f t="shared" si="200"/>
        <v>4750000</v>
      </c>
      <c r="BI104" s="2">
        <f t="shared" si="200"/>
        <v>4750000</v>
      </c>
      <c r="BJ104" s="2">
        <f t="shared" si="201"/>
        <v>0</v>
      </c>
      <c r="BK104" s="13">
        <f t="shared" si="202"/>
        <v>1</v>
      </c>
      <c r="BL104" s="14" t="str">
        <f t="shared" si="203"/>
        <v>EXCELLENT</v>
      </c>
      <c r="BN104" s="1">
        <v>2</v>
      </c>
      <c r="BO104" s="9" t="s">
        <v>25</v>
      </c>
      <c r="BP104" s="2">
        <f t="shared" si="204"/>
        <v>33525000</v>
      </c>
      <c r="BQ104" s="2">
        <f t="shared" si="204"/>
        <v>33524000</v>
      </c>
      <c r="BR104" s="2">
        <f t="shared" si="205"/>
        <v>1000</v>
      </c>
      <c r="BS104" s="13">
        <f t="shared" si="206"/>
        <v>0.99997017151379564</v>
      </c>
      <c r="BT104" s="14" t="str">
        <f t="shared" si="207"/>
        <v>EXCELLENT</v>
      </c>
      <c r="BV104" s="1">
        <v>2</v>
      </c>
      <c r="BW104" s="9" t="s">
        <v>25</v>
      </c>
      <c r="BX104" s="2" t="e">
        <f t="shared" si="208"/>
        <v>#REF!</v>
      </c>
      <c r="BY104" s="2" t="e">
        <f t="shared" si="208"/>
        <v>#REF!</v>
      </c>
      <c r="BZ104" s="2" t="e">
        <f t="shared" si="209"/>
        <v>#REF!</v>
      </c>
      <c r="CA104" s="13">
        <f t="shared" si="210"/>
        <v>0</v>
      </c>
      <c r="CB104" s="14" t="str">
        <f t="shared" si="211"/>
        <v>POOR</v>
      </c>
      <c r="CD104" s="24" t="e">
        <f t="shared" si="212"/>
        <v>#REF!</v>
      </c>
    </row>
    <row r="105" spans="2:82" ht="14.25" customHeight="1">
      <c r="B105" s="1">
        <v>3</v>
      </c>
      <c r="C105" s="9" t="s">
        <v>26</v>
      </c>
      <c r="D105" s="2">
        <f>D10+D29+D48+D86+D67</f>
        <v>417135000</v>
      </c>
      <c r="E105" s="2">
        <f>E10+E29+E48+E86+E67</f>
        <v>391300000</v>
      </c>
      <c r="F105" s="2">
        <f t="shared" si="174"/>
        <v>25835000</v>
      </c>
      <c r="G105" s="13">
        <f t="shared" si="175"/>
        <v>0.93806561424958346</v>
      </c>
      <c r="H105" s="14" t="str">
        <f t="shared" si="176"/>
        <v>GOOD</v>
      </c>
      <c r="J105" s="1">
        <v>3</v>
      </c>
      <c r="K105" s="9" t="s">
        <v>26</v>
      </c>
      <c r="L105" s="2">
        <f t="shared" si="177"/>
        <v>447240000</v>
      </c>
      <c r="M105" s="2">
        <f t="shared" si="177"/>
        <v>388190000</v>
      </c>
      <c r="N105" s="2">
        <f t="shared" si="178"/>
        <v>59050000</v>
      </c>
      <c r="O105" s="13">
        <f t="shared" si="179"/>
        <v>0.86796798139701281</v>
      </c>
      <c r="P105" s="14" t="str">
        <f t="shared" si="180"/>
        <v>GOOD</v>
      </c>
      <c r="R105" s="1">
        <v>3</v>
      </c>
      <c r="S105" s="9" t="s">
        <v>26</v>
      </c>
      <c r="T105" s="2" t="e">
        <f>T10+[2]Sheet1!#REF!+[2]Sheet1!F6+T86+[2]Sheet1!C24</f>
        <v>#REF!</v>
      </c>
      <c r="U105" s="2" t="e">
        <f>U10+[2]Sheet1!#REF!+[2]Sheet1!G6+U86+[2]Sheet1!D24</f>
        <v>#REF!</v>
      </c>
      <c r="V105" s="2" t="e">
        <f t="shared" si="181"/>
        <v>#REF!</v>
      </c>
      <c r="W105" s="13">
        <f t="shared" si="182"/>
        <v>0</v>
      </c>
      <c r="X105" s="14" t="str">
        <f t="shared" si="183"/>
        <v>POOR</v>
      </c>
      <c r="Z105" s="1">
        <v>3</v>
      </c>
      <c r="AA105" s="9" t="s">
        <v>26</v>
      </c>
      <c r="AB105" s="2">
        <f t="shared" si="184"/>
        <v>542243000</v>
      </c>
      <c r="AC105" s="2">
        <f t="shared" si="184"/>
        <v>285950000</v>
      </c>
      <c r="AD105" s="2">
        <f t="shared" si="185"/>
        <v>256293000</v>
      </c>
      <c r="AE105" s="13">
        <f t="shared" si="186"/>
        <v>0.52734659553004837</v>
      </c>
      <c r="AF105" s="14" t="str">
        <f t="shared" si="187"/>
        <v>POOR</v>
      </c>
      <c r="AH105" s="1">
        <v>3</v>
      </c>
      <c r="AI105" s="9" t="s">
        <v>26</v>
      </c>
      <c r="AJ105" s="2">
        <f t="shared" si="188"/>
        <v>0</v>
      </c>
      <c r="AK105" s="2">
        <f t="shared" si="188"/>
        <v>0</v>
      </c>
      <c r="AL105" s="2">
        <f t="shared" si="189"/>
        <v>0</v>
      </c>
      <c r="AM105" s="13">
        <f t="shared" si="190"/>
        <v>0</v>
      </c>
      <c r="AN105" s="14" t="str">
        <f t="shared" si="191"/>
        <v>POOR</v>
      </c>
      <c r="AP105" s="1">
        <v>3</v>
      </c>
      <c r="AQ105" s="9" t="s">
        <v>26</v>
      </c>
      <c r="AR105" s="2">
        <f t="shared" si="192"/>
        <v>0</v>
      </c>
      <c r="AS105" s="2">
        <f t="shared" si="192"/>
        <v>0</v>
      </c>
      <c r="AT105" s="2">
        <f t="shared" si="193"/>
        <v>0</v>
      </c>
      <c r="AU105" s="13">
        <f t="shared" si="194"/>
        <v>0</v>
      </c>
      <c r="AV105" s="14" t="str">
        <f t="shared" si="195"/>
        <v>POOR</v>
      </c>
      <c r="AX105" s="1">
        <v>3</v>
      </c>
      <c r="AY105" s="9" t="s">
        <v>26</v>
      </c>
      <c r="AZ105" s="2">
        <f t="shared" si="196"/>
        <v>1000000</v>
      </c>
      <c r="BA105" s="2">
        <f t="shared" si="196"/>
        <v>500000</v>
      </c>
      <c r="BB105" s="2">
        <f t="shared" si="197"/>
        <v>500000</v>
      </c>
      <c r="BC105" s="13">
        <f t="shared" si="198"/>
        <v>0.5</v>
      </c>
      <c r="BD105" s="14" t="str">
        <f t="shared" si="199"/>
        <v>POOR</v>
      </c>
      <c r="BF105" s="1">
        <v>3</v>
      </c>
      <c r="BG105" s="9" t="s">
        <v>26</v>
      </c>
      <c r="BH105" s="2">
        <f t="shared" si="200"/>
        <v>7300000</v>
      </c>
      <c r="BI105" s="2">
        <f t="shared" si="200"/>
        <v>2550000</v>
      </c>
      <c r="BJ105" s="2">
        <f t="shared" si="201"/>
        <v>4750000</v>
      </c>
      <c r="BK105" s="13">
        <f t="shared" si="202"/>
        <v>0.34931506849315069</v>
      </c>
      <c r="BL105" s="14" t="str">
        <f t="shared" si="203"/>
        <v>POOR</v>
      </c>
      <c r="BN105" s="1">
        <v>3</v>
      </c>
      <c r="BO105" s="9" t="s">
        <v>26</v>
      </c>
      <c r="BP105" s="2">
        <f t="shared" si="204"/>
        <v>61900000</v>
      </c>
      <c r="BQ105" s="2">
        <f t="shared" si="204"/>
        <v>55662500</v>
      </c>
      <c r="BR105" s="2">
        <f t="shared" si="205"/>
        <v>6237500</v>
      </c>
      <c r="BS105" s="13">
        <f t="shared" si="206"/>
        <v>0.899232633279483</v>
      </c>
      <c r="BT105" s="14" t="str">
        <f t="shared" si="207"/>
        <v>GOOD</v>
      </c>
      <c r="BV105" s="1">
        <v>3</v>
      </c>
      <c r="BW105" s="9" t="s">
        <v>26</v>
      </c>
      <c r="BX105" s="2" t="e">
        <f t="shared" si="208"/>
        <v>#REF!</v>
      </c>
      <c r="BY105" s="2" t="e">
        <f t="shared" si="208"/>
        <v>#REF!</v>
      </c>
      <c r="BZ105" s="2" t="e">
        <f t="shared" si="209"/>
        <v>#REF!</v>
      </c>
      <c r="CA105" s="13">
        <f t="shared" si="210"/>
        <v>0</v>
      </c>
      <c r="CB105" s="14" t="str">
        <f t="shared" si="211"/>
        <v>POOR</v>
      </c>
      <c r="CD105" s="24" t="e">
        <f t="shared" si="212"/>
        <v>#REF!</v>
      </c>
    </row>
    <row r="106" spans="2:82" ht="14.25" customHeight="1">
      <c r="B106" s="1">
        <v>4</v>
      </c>
      <c r="C106" s="9" t="s">
        <v>27</v>
      </c>
      <c r="D106" s="2">
        <f>D11+D30+D49+D87+D68</f>
        <v>387136000</v>
      </c>
      <c r="E106" s="2">
        <f>E11+E30+E49+E87+E68</f>
        <v>381139000</v>
      </c>
      <c r="F106" s="2">
        <f t="shared" si="174"/>
        <v>5997000</v>
      </c>
      <c r="G106" s="13">
        <f t="shared" si="175"/>
        <v>0.98450931972226818</v>
      </c>
      <c r="H106" s="14" t="str">
        <f t="shared" si="176"/>
        <v>GOOD</v>
      </c>
      <c r="J106" s="1">
        <v>4</v>
      </c>
      <c r="K106" s="9" t="s">
        <v>27</v>
      </c>
      <c r="L106" s="2">
        <f t="shared" si="177"/>
        <v>369209000</v>
      </c>
      <c r="M106" s="2">
        <f t="shared" si="177"/>
        <v>362455000</v>
      </c>
      <c r="N106" s="2">
        <f t="shared" si="178"/>
        <v>6754000</v>
      </c>
      <c r="O106" s="13">
        <f t="shared" si="179"/>
        <v>0.98170683813233151</v>
      </c>
      <c r="P106" s="14" t="str">
        <f t="shared" si="180"/>
        <v>GOOD</v>
      </c>
      <c r="R106" s="1">
        <v>4</v>
      </c>
      <c r="S106" s="9" t="s">
        <v>27</v>
      </c>
      <c r="T106" s="2" t="e">
        <f>T11+[2]Sheet1!#REF!+[2]Sheet1!F7+T87+[2]Sheet1!C25</f>
        <v>#REF!</v>
      </c>
      <c r="U106" s="2" t="e">
        <f>U11+[2]Sheet1!#REF!+[2]Sheet1!G7+U87+[2]Sheet1!D25</f>
        <v>#REF!</v>
      </c>
      <c r="V106" s="2" t="e">
        <f t="shared" si="181"/>
        <v>#REF!</v>
      </c>
      <c r="W106" s="13">
        <f t="shared" si="182"/>
        <v>0</v>
      </c>
      <c r="X106" s="14" t="str">
        <f t="shared" si="183"/>
        <v>POOR</v>
      </c>
      <c r="Z106" s="1">
        <v>4</v>
      </c>
      <c r="AA106" s="9" t="s">
        <v>27</v>
      </c>
      <c r="AB106" s="2">
        <f t="shared" si="184"/>
        <v>284500000</v>
      </c>
      <c r="AC106" s="2">
        <f t="shared" si="184"/>
        <v>254644000</v>
      </c>
      <c r="AD106" s="2">
        <f t="shared" si="185"/>
        <v>29856000</v>
      </c>
      <c r="AE106" s="13">
        <f t="shared" si="186"/>
        <v>0.89505799648506146</v>
      </c>
      <c r="AF106" s="14" t="str">
        <f t="shared" si="187"/>
        <v>GOOD</v>
      </c>
      <c r="AH106" s="1">
        <v>4</v>
      </c>
      <c r="AI106" s="9" t="s">
        <v>27</v>
      </c>
      <c r="AJ106" s="2">
        <f t="shared" si="188"/>
        <v>0</v>
      </c>
      <c r="AK106" s="2">
        <f t="shared" si="188"/>
        <v>0</v>
      </c>
      <c r="AL106" s="2">
        <f t="shared" si="189"/>
        <v>0</v>
      </c>
      <c r="AM106" s="13">
        <f t="shared" si="190"/>
        <v>0</v>
      </c>
      <c r="AN106" s="14" t="str">
        <f t="shared" si="191"/>
        <v>POOR</v>
      </c>
      <c r="AP106" s="1">
        <v>4</v>
      </c>
      <c r="AQ106" s="9" t="s">
        <v>27</v>
      </c>
      <c r="AR106" s="2">
        <f t="shared" si="192"/>
        <v>0</v>
      </c>
      <c r="AS106" s="2">
        <f t="shared" si="192"/>
        <v>0</v>
      </c>
      <c r="AT106" s="2">
        <f t="shared" si="193"/>
        <v>0</v>
      </c>
      <c r="AU106" s="13">
        <f t="shared" si="194"/>
        <v>0</v>
      </c>
      <c r="AV106" s="14" t="str">
        <f t="shared" si="195"/>
        <v>POOR</v>
      </c>
      <c r="AX106" s="1">
        <v>4</v>
      </c>
      <c r="AY106" s="9" t="s">
        <v>27</v>
      </c>
      <c r="AZ106" s="2">
        <f t="shared" si="196"/>
        <v>0</v>
      </c>
      <c r="BA106" s="2">
        <f t="shared" si="196"/>
        <v>0</v>
      </c>
      <c r="BB106" s="2">
        <f t="shared" si="197"/>
        <v>0</v>
      </c>
      <c r="BC106" s="13">
        <f t="shared" si="198"/>
        <v>0</v>
      </c>
      <c r="BD106" s="14" t="str">
        <f t="shared" si="199"/>
        <v>POOR</v>
      </c>
      <c r="BF106" s="1">
        <v>4</v>
      </c>
      <c r="BG106" s="9" t="s">
        <v>27</v>
      </c>
      <c r="BH106" s="2">
        <f t="shared" si="200"/>
        <v>6857250</v>
      </c>
      <c r="BI106" s="2">
        <f t="shared" si="200"/>
        <v>6856200</v>
      </c>
      <c r="BJ106" s="2">
        <f t="shared" si="201"/>
        <v>1050</v>
      </c>
      <c r="BK106" s="13">
        <f t="shared" si="202"/>
        <v>0.99984687739254074</v>
      </c>
      <c r="BL106" s="14" t="str">
        <f t="shared" si="203"/>
        <v>EXCELLENT</v>
      </c>
      <c r="BN106" s="1">
        <v>4</v>
      </c>
      <c r="BO106" s="9" t="s">
        <v>27</v>
      </c>
      <c r="BP106" s="2">
        <f t="shared" si="204"/>
        <v>32534000</v>
      </c>
      <c r="BQ106" s="2">
        <f t="shared" si="204"/>
        <v>30637000</v>
      </c>
      <c r="BR106" s="2">
        <f t="shared" si="205"/>
        <v>1897000</v>
      </c>
      <c r="BS106" s="13">
        <f t="shared" si="206"/>
        <v>0.941691768611299</v>
      </c>
      <c r="BT106" s="14" t="str">
        <f t="shared" si="207"/>
        <v>GOOD</v>
      </c>
      <c r="BV106" s="1">
        <v>4</v>
      </c>
      <c r="BW106" s="9" t="s">
        <v>27</v>
      </c>
      <c r="BX106" s="2" t="e">
        <f t="shared" si="208"/>
        <v>#REF!</v>
      </c>
      <c r="BY106" s="2" t="e">
        <f t="shared" si="208"/>
        <v>#REF!</v>
      </c>
      <c r="BZ106" s="2" t="e">
        <f t="shared" si="209"/>
        <v>#REF!</v>
      </c>
      <c r="CA106" s="13">
        <f t="shared" si="210"/>
        <v>0</v>
      </c>
      <c r="CB106" s="14" t="str">
        <f t="shared" si="211"/>
        <v>POOR</v>
      </c>
      <c r="CD106" s="24" t="e">
        <f t="shared" si="212"/>
        <v>#REF!</v>
      </c>
    </row>
    <row r="107" spans="2:82" ht="14.25" customHeight="1">
      <c r="B107" s="1">
        <v>5</v>
      </c>
      <c r="C107" s="9" t="s">
        <v>28</v>
      </c>
      <c r="D107" s="2">
        <f>D12+D31+D50+D88+D69</f>
        <v>475973000</v>
      </c>
      <c r="E107" s="2">
        <f>E12+E31+E50+E88+E69</f>
        <v>472154222</v>
      </c>
      <c r="F107" s="2">
        <f t="shared" si="174"/>
        <v>3818778</v>
      </c>
      <c r="G107" s="13">
        <f t="shared" si="175"/>
        <v>0.99197690205116673</v>
      </c>
      <c r="H107" s="14" t="str">
        <f t="shared" si="176"/>
        <v>EXCELLENT</v>
      </c>
      <c r="J107" s="1">
        <v>5</v>
      </c>
      <c r="K107" s="9" t="s">
        <v>28</v>
      </c>
      <c r="L107" s="2">
        <f t="shared" si="177"/>
        <v>585615000</v>
      </c>
      <c r="M107" s="2">
        <f t="shared" si="177"/>
        <v>590855305</v>
      </c>
      <c r="N107" s="2">
        <f t="shared" si="178"/>
        <v>-5240305</v>
      </c>
      <c r="O107" s="13">
        <f t="shared" si="179"/>
        <v>1.0089483790544982</v>
      </c>
      <c r="P107" s="14" t="str">
        <f t="shared" si="180"/>
        <v>EXCELLENT</v>
      </c>
      <c r="R107" s="1">
        <v>5</v>
      </c>
      <c r="S107" s="9" t="s">
        <v>28</v>
      </c>
      <c r="T107" s="2" t="e">
        <f>T12+[2]Sheet1!#REF!+[2]Sheet1!F8+T88+[2]Sheet1!C26</f>
        <v>#REF!</v>
      </c>
      <c r="U107" s="2" t="e">
        <f>U12+[2]Sheet1!#REF!+[2]Sheet1!G8+U88+[2]Sheet1!D26</f>
        <v>#REF!</v>
      </c>
      <c r="V107" s="2" t="e">
        <f t="shared" si="181"/>
        <v>#REF!</v>
      </c>
      <c r="W107" s="13">
        <f t="shared" si="182"/>
        <v>0</v>
      </c>
      <c r="X107" s="14" t="str">
        <f t="shared" si="183"/>
        <v>POOR</v>
      </c>
      <c r="Z107" s="1">
        <v>5</v>
      </c>
      <c r="AA107" s="9" t="s">
        <v>28</v>
      </c>
      <c r="AB107" s="2">
        <f t="shared" si="184"/>
        <v>599256250</v>
      </c>
      <c r="AC107" s="2">
        <f t="shared" si="184"/>
        <v>599195500</v>
      </c>
      <c r="AD107" s="2">
        <f t="shared" si="185"/>
        <v>60750</v>
      </c>
      <c r="AE107" s="13">
        <f t="shared" si="186"/>
        <v>0.99989862433641696</v>
      </c>
      <c r="AF107" s="14" t="str">
        <f t="shared" si="187"/>
        <v>EXCELLENT</v>
      </c>
      <c r="AH107" s="1">
        <v>5</v>
      </c>
      <c r="AI107" s="9" t="s">
        <v>28</v>
      </c>
      <c r="AJ107" s="2">
        <f t="shared" si="188"/>
        <v>0</v>
      </c>
      <c r="AK107" s="2">
        <f t="shared" si="188"/>
        <v>0</v>
      </c>
      <c r="AL107" s="2">
        <f t="shared" si="189"/>
        <v>0</v>
      </c>
      <c r="AM107" s="13">
        <f t="shared" si="190"/>
        <v>0</v>
      </c>
      <c r="AN107" s="14" t="str">
        <f t="shared" si="191"/>
        <v>POOR</v>
      </c>
      <c r="AP107" s="1">
        <v>5</v>
      </c>
      <c r="AQ107" s="9" t="s">
        <v>28</v>
      </c>
      <c r="AR107" s="2">
        <f t="shared" si="192"/>
        <v>0</v>
      </c>
      <c r="AS107" s="2">
        <f t="shared" si="192"/>
        <v>0</v>
      </c>
      <c r="AT107" s="2">
        <f t="shared" si="193"/>
        <v>0</v>
      </c>
      <c r="AU107" s="13">
        <f t="shared" si="194"/>
        <v>0</v>
      </c>
      <c r="AV107" s="14" t="str">
        <f t="shared" si="195"/>
        <v>POOR</v>
      </c>
      <c r="AX107" s="1">
        <v>5</v>
      </c>
      <c r="AY107" s="9" t="s">
        <v>28</v>
      </c>
      <c r="AZ107" s="2">
        <f t="shared" si="196"/>
        <v>940000</v>
      </c>
      <c r="BA107" s="2">
        <f t="shared" si="196"/>
        <v>0</v>
      </c>
      <c r="BB107" s="2">
        <f t="shared" si="197"/>
        <v>940000</v>
      </c>
      <c r="BC107" s="13">
        <f t="shared" si="198"/>
        <v>0</v>
      </c>
      <c r="BD107" s="14" t="str">
        <f t="shared" si="199"/>
        <v>POOR</v>
      </c>
      <c r="BF107" s="1">
        <v>5</v>
      </c>
      <c r="BG107" s="9" t="s">
        <v>28</v>
      </c>
      <c r="BH107" s="2">
        <f t="shared" si="200"/>
        <v>7936000</v>
      </c>
      <c r="BI107" s="2">
        <f t="shared" si="200"/>
        <v>8256000</v>
      </c>
      <c r="BJ107" s="2">
        <f t="shared" si="201"/>
        <v>-320000</v>
      </c>
      <c r="BK107" s="13">
        <f t="shared" si="202"/>
        <v>1.0403225806451613</v>
      </c>
      <c r="BL107" s="14" t="str">
        <f t="shared" si="203"/>
        <v>EXCELLENT</v>
      </c>
      <c r="BN107" s="1">
        <v>5</v>
      </c>
      <c r="BO107" s="9" t="s">
        <v>28</v>
      </c>
      <c r="BP107" s="2">
        <f t="shared" si="204"/>
        <v>28175000</v>
      </c>
      <c r="BQ107" s="2">
        <f t="shared" si="204"/>
        <v>25816005</v>
      </c>
      <c r="BR107" s="2">
        <f t="shared" si="205"/>
        <v>2358995</v>
      </c>
      <c r="BS107" s="13">
        <f t="shared" si="206"/>
        <v>0.91627346938775511</v>
      </c>
      <c r="BT107" s="14" t="str">
        <f t="shared" si="207"/>
        <v>GOOD</v>
      </c>
      <c r="BV107" s="1">
        <v>5</v>
      </c>
      <c r="BW107" s="9" t="s">
        <v>28</v>
      </c>
      <c r="BX107" s="2" t="e">
        <f t="shared" si="208"/>
        <v>#REF!</v>
      </c>
      <c r="BY107" s="2" t="e">
        <f t="shared" si="208"/>
        <v>#REF!</v>
      </c>
      <c r="BZ107" s="2" t="e">
        <f t="shared" si="209"/>
        <v>#REF!</v>
      </c>
      <c r="CA107" s="13">
        <f t="shared" si="210"/>
        <v>0</v>
      </c>
      <c r="CB107" s="14" t="str">
        <f t="shared" si="211"/>
        <v>POOR</v>
      </c>
      <c r="CD107" s="24" t="e">
        <f t="shared" si="212"/>
        <v>#REF!</v>
      </c>
    </row>
    <row r="108" spans="2:82" ht="14.25" customHeight="1">
      <c r="B108" s="1">
        <v>6</v>
      </c>
      <c r="C108" s="9" t="s">
        <v>29</v>
      </c>
      <c r="D108" s="2">
        <f>D13+D32+D51+D89+D70</f>
        <v>312350000</v>
      </c>
      <c r="E108" s="2">
        <f>E13+E32+E51+E89+E70</f>
        <v>311354000</v>
      </c>
      <c r="F108" s="2">
        <f t="shared" si="174"/>
        <v>996000</v>
      </c>
      <c r="G108" s="13">
        <f t="shared" si="175"/>
        <v>0.99681126940931652</v>
      </c>
      <c r="H108" s="14" t="str">
        <f t="shared" si="176"/>
        <v>EXCELLENT</v>
      </c>
      <c r="J108" s="1">
        <v>6</v>
      </c>
      <c r="K108" s="9" t="s">
        <v>29</v>
      </c>
      <c r="L108" s="2">
        <f t="shared" si="177"/>
        <v>409369444</v>
      </c>
      <c r="M108" s="2">
        <f t="shared" si="177"/>
        <v>404900000</v>
      </c>
      <c r="N108" s="2">
        <f t="shared" si="178"/>
        <v>4469444</v>
      </c>
      <c r="O108" s="13">
        <f t="shared" si="179"/>
        <v>0.98908212602208778</v>
      </c>
      <c r="P108" s="14" t="str">
        <f t="shared" si="180"/>
        <v>GOOD</v>
      </c>
      <c r="R108" s="1">
        <v>6</v>
      </c>
      <c r="S108" s="9" t="s">
        <v>29</v>
      </c>
      <c r="T108" s="2" t="e">
        <f>T13+[2]Sheet1!#REF!+[2]Sheet1!F9+T89+[2]Sheet1!C27</f>
        <v>#REF!</v>
      </c>
      <c r="U108" s="2" t="e">
        <f>U13+[2]Sheet1!#REF!+[2]Sheet1!G9+U89+[2]Sheet1!D27</f>
        <v>#REF!</v>
      </c>
      <c r="V108" s="2" t="e">
        <f t="shared" si="181"/>
        <v>#REF!</v>
      </c>
      <c r="W108" s="13">
        <f t="shared" si="182"/>
        <v>0</v>
      </c>
      <c r="X108" s="14" t="str">
        <f t="shared" si="183"/>
        <v>POOR</v>
      </c>
      <c r="Z108" s="1">
        <v>6</v>
      </c>
      <c r="AA108" s="9" t="s">
        <v>29</v>
      </c>
      <c r="AB108" s="2">
        <f t="shared" si="184"/>
        <v>809463333.33333337</v>
      </c>
      <c r="AC108" s="2">
        <f t="shared" si="184"/>
        <v>700949304</v>
      </c>
      <c r="AD108" s="2">
        <f t="shared" si="185"/>
        <v>108514029.33333337</v>
      </c>
      <c r="AE108" s="13">
        <f t="shared" si="186"/>
        <v>0.86594324305403991</v>
      </c>
      <c r="AF108" s="14" t="str">
        <f t="shared" si="187"/>
        <v>GOOD</v>
      </c>
      <c r="AH108" s="1">
        <v>6</v>
      </c>
      <c r="AI108" s="9" t="s">
        <v>29</v>
      </c>
      <c r="AJ108" s="2">
        <f t="shared" si="188"/>
        <v>0</v>
      </c>
      <c r="AK108" s="2">
        <f t="shared" si="188"/>
        <v>0</v>
      </c>
      <c r="AL108" s="2">
        <f t="shared" si="189"/>
        <v>0</v>
      </c>
      <c r="AM108" s="13">
        <f t="shared" si="190"/>
        <v>0</v>
      </c>
      <c r="AN108" s="14" t="str">
        <f t="shared" si="191"/>
        <v>POOR</v>
      </c>
      <c r="AP108" s="1">
        <v>6</v>
      </c>
      <c r="AQ108" s="9" t="s">
        <v>29</v>
      </c>
      <c r="AR108" s="2">
        <f t="shared" si="192"/>
        <v>0</v>
      </c>
      <c r="AS108" s="2">
        <f t="shared" si="192"/>
        <v>0</v>
      </c>
      <c r="AT108" s="2">
        <f t="shared" si="193"/>
        <v>0</v>
      </c>
      <c r="AU108" s="13">
        <f t="shared" si="194"/>
        <v>0</v>
      </c>
      <c r="AV108" s="14" t="str">
        <f t="shared" si="195"/>
        <v>POOR</v>
      </c>
      <c r="AX108" s="1">
        <v>6</v>
      </c>
      <c r="AY108" s="9" t="s">
        <v>29</v>
      </c>
      <c r="AZ108" s="2">
        <f t="shared" si="196"/>
        <v>0</v>
      </c>
      <c r="BA108" s="2">
        <f t="shared" si="196"/>
        <v>0</v>
      </c>
      <c r="BB108" s="2">
        <f t="shared" si="197"/>
        <v>0</v>
      </c>
      <c r="BC108" s="13">
        <f t="shared" si="198"/>
        <v>0</v>
      </c>
      <c r="BD108" s="14" t="str">
        <f t="shared" si="199"/>
        <v>POOR</v>
      </c>
      <c r="BF108" s="1">
        <v>6</v>
      </c>
      <c r="BG108" s="9" t="s">
        <v>29</v>
      </c>
      <c r="BH108" s="2">
        <f t="shared" si="200"/>
        <v>0</v>
      </c>
      <c r="BI108" s="2">
        <f t="shared" si="200"/>
        <v>0</v>
      </c>
      <c r="BJ108" s="2">
        <f t="shared" si="201"/>
        <v>0</v>
      </c>
      <c r="BK108" s="13">
        <f t="shared" si="202"/>
        <v>0</v>
      </c>
      <c r="BL108" s="14" t="str">
        <f t="shared" si="203"/>
        <v>POOR</v>
      </c>
      <c r="BN108" s="1">
        <v>6</v>
      </c>
      <c r="BO108" s="9" t="s">
        <v>29</v>
      </c>
      <c r="BP108" s="2">
        <f t="shared" si="204"/>
        <v>28900000</v>
      </c>
      <c r="BQ108" s="2">
        <f t="shared" si="204"/>
        <v>27500000</v>
      </c>
      <c r="BR108" s="2">
        <f t="shared" si="205"/>
        <v>1400000</v>
      </c>
      <c r="BS108" s="13">
        <f t="shared" si="206"/>
        <v>0.95155709342560557</v>
      </c>
      <c r="BT108" s="14" t="str">
        <f t="shared" si="207"/>
        <v>GOOD</v>
      </c>
      <c r="BV108" s="1">
        <v>6</v>
      </c>
      <c r="BW108" s="9" t="s">
        <v>29</v>
      </c>
      <c r="BX108" s="2" t="e">
        <f t="shared" si="208"/>
        <v>#REF!</v>
      </c>
      <c r="BY108" s="2" t="e">
        <f t="shared" si="208"/>
        <v>#REF!</v>
      </c>
      <c r="BZ108" s="2" t="e">
        <f t="shared" si="209"/>
        <v>#REF!</v>
      </c>
      <c r="CA108" s="13">
        <f t="shared" si="210"/>
        <v>0</v>
      </c>
      <c r="CB108" s="14" t="str">
        <f t="shared" si="211"/>
        <v>POOR</v>
      </c>
      <c r="CD108" s="24" t="e">
        <f t="shared" si="212"/>
        <v>#REF!</v>
      </c>
    </row>
    <row r="109" spans="2:82" ht="14.25" customHeight="1">
      <c r="B109" s="1">
        <v>7</v>
      </c>
      <c r="C109" s="9" t="s">
        <v>30</v>
      </c>
      <c r="D109" s="2">
        <f>D14+D33+D52+D90+D71</f>
        <v>176308333</v>
      </c>
      <c r="E109" s="2">
        <f>E14+E33+E52+E90+E71</f>
        <v>151275000</v>
      </c>
      <c r="F109" s="2">
        <f t="shared" si="174"/>
        <v>25033333</v>
      </c>
      <c r="G109" s="13">
        <f t="shared" si="175"/>
        <v>0.85801389773221892</v>
      </c>
      <c r="H109" s="14" t="str">
        <f t="shared" si="176"/>
        <v>GOOD</v>
      </c>
      <c r="J109" s="1">
        <v>7</v>
      </c>
      <c r="K109" s="9" t="s">
        <v>30</v>
      </c>
      <c r="L109" s="2">
        <f t="shared" si="177"/>
        <v>229300000</v>
      </c>
      <c r="M109" s="2">
        <f t="shared" si="177"/>
        <v>216975000</v>
      </c>
      <c r="N109" s="2">
        <f t="shared" si="178"/>
        <v>12325000</v>
      </c>
      <c r="O109" s="13">
        <f t="shared" si="179"/>
        <v>0.94624945486262535</v>
      </c>
      <c r="P109" s="14" t="str">
        <f t="shared" si="180"/>
        <v>GOOD</v>
      </c>
      <c r="R109" s="1">
        <v>7</v>
      </c>
      <c r="S109" s="9" t="s">
        <v>30</v>
      </c>
      <c r="T109" s="2" t="e">
        <f>T14+[2]Sheet1!#REF!+[2]Sheet1!F10+T90+[2]Sheet1!C28</f>
        <v>#REF!</v>
      </c>
      <c r="U109" s="2" t="e">
        <f>U14+[2]Sheet1!#REF!+[2]Sheet1!G10+U90+[2]Sheet1!D28</f>
        <v>#REF!</v>
      </c>
      <c r="V109" s="2" t="e">
        <f t="shared" si="181"/>
        <v>#REF!</v>
      </c>
      <c r="W109" s="13">
        <f t="shared" si="182"/>
        <v>0</v>
      </c>
      <c r="X109" s="14" t="str">
        <f t="shared" si="183"/>
        <v>POOR</v>
      </c>
      <c r="Z109" s="1">
        <v>7</v>
      </c>
      <c r="AA109" s="9" t="s">
        <v>30</v>
      </c>
      <c r="AB109" s="2">
        <f t="shared" si="184"/>
        <v>217852083.33333331</v>
      </c>
      <c r="AC109" s="2">
        <f t="shared" si="184"/>
        <v>156250000</v>
      </c>
      <c r="AD109" s="2">
        <f t="shared" si="185"/>
        <v>61602083.333333313</v>
      </c>
      <c r="AE109" s="13">
        <f t="shared" si="186"/>
        <v>0.71722977172967139</v>
      </c>
      <c r="AF109" s="14" t="str">
        <f t="shared" si="187"/>
        <v>AVERAGE</v>
      </c>
      <c r="AH109" s="1">
        <v>7</v>
      </c>
      <c r="AI109" s="9" t="s">
        <v>30</v>
      </c>
      <c r="AJ109" s="2">
        <f t="shared" si="188"/>
        <v>0</v>
      </c>
      <c r="AK109" s="2">
        <f t="shared" si="188"/>
        <v>0</v>
      </c>
      <c r="AL109" s="2">
        <f t="shared" si="189"/>
        <v>0</v>
      </c>
      <c r="AM109" s="13">
        <f t="shared" si="190"/>
        <v>0</v>
      </c>
      <c r="AN109" s="14" t="str">
        <f t="shared" si="191"/>
        <v>POOR</v>
      </c>
      <c r="AP109" s="1">
        <v>7</v>
      </c>
      <c r="AQ109" s="9" t="s">
        <v>30</v>
      </c>
      <c r="AR109" s="2">
        <f t="shared" si="192"/>
        <v>0</v>
      </c>
      <c r="AS109" s="2">
        <f t="shared" si="192"/>
        <v>0</v>
      </c>
      <c r="AT109" s="2">
        <f t="shared" si="193"/>
        <v>0</v>
      </c>
      <c r="AU109" s="13">
        <f t="shared" si="194"/>
        <v>0</v>
      </c>
      <c r="AV109" s="14" t="str">
        <f t="shared" si="195"/>
        <v>POOR</v>
      </c>
      <c r="AX109" s="1">
        <v>7</v>
      </c>
      <c r="AY109" s="9" t="s">
        <v>30</v>
      </c>
      <c r="AZ109" s="2">
        <f t="shared" si="196"/>
        <v>1100000</v>
      </c>
      <c r="BA109" s="2">
        <f t="shared" si="196"/>
        <v>1000000</v>
      </c>
      <c r="BB109" s="2">
        <f t="shared" si="197"/>
        <v>100000</v>
      </c>
      <c r="BC109" s="13">
        <f t="shared" si="198"/>
        <v>0.90909090909090906</v>
      </c>
      <c r="BD109" s="14" t="str">
        <f t="shared" si="199"/>
        <v>GOOD</v>
      </c>
      <c r="BF109" s="1">
        <v>7</v>
      </c>
      <c r="BG109" s="9" t="s">
        <v>30</v>
      </c>
      <c r="BH109" s="2">
        <f t="shared" si="200"/>
        <v>5250000</v>
      </c>
      <c r="BI109" s="2">
        <f t="shared" si="200"/>
        <v>0</v>
      </c>
      <c r="BJ109" s="2">
        <f t="shared" si="201"/>
        <v>5250000</v>
      </c>
      <c r="BK109" s="13">
        <f t="shared" si="202"/>
        <v>0</v>
      </c>
      <c r="BL109" s="14" t="str">
        <f t="shared" si="203"/>
        <v>POOR</v>
      </c>
      <c r="BN109" s="1">
        <v>7</v>
      </c>
      <c r="BO109" s="9" t="s">
        <v>30</v>
      </c>
      <c r="BP109" s="2">
        <f t="shared" si="204"/>
        <v>21300000</v>
      </c>
      <c r="BQ109" s="2">
        <f t="shared" si="204"/>
        <v>15300000</v>
      </c>
      <c r="BR109" s="2">
        <f t="shared" si="205"/>
        <v>6000000</v>
      </c>
      <c r="BS109" s="13">
        <f t="shared" si="206"/>
        <v>0.71830985915492962</v>
      </c>
      <c r="BT109" s="14" t="str">
        <f t="shared" si="207"/>
        <v>AVERAGE</v>
      </c>
      <c r="BU109" s="9" t="s">
        <v>2</v>
      </c>
      <c r="BV109" s="1">
        <v>7</v>
      </c>
      <c r="BW109" s="9" t="s">
        <v>30</v>
      </c>
      <c r="BX109" s="2" t="e">
        <f t="shared" si="208"/>
        <v>#REF!</v>
      </c>
      <c r="BY109" s="2" t="e">
        <f t="shared" si="208"/>
        <v>#REF!</v>
      </c>
      <c r="BZ109" s="2" t="e">
        <f t="shared" si="209"/>
        <v>#REF!</v>
      </c>
      <c r="CA109" s="13">
        <f t="shared" si="210"/>
        <v>0</v>
      </c>
      <c r="CB109" s="14" t="str">
        <f t="shared" si="211"/>
        <v>POOR</v>
      </c>
      <c r="CD109" s="24" t="e">
        <f t="shared" si="212"/>
        <v>#REF!</v>
      </c>
    </row>
    <row r="110" spans="2:82" ht="14.25" customHeight="1">
      <c r="B110" s="1">
        <v>8</v>
      </c>
      <c r="C110" s="9" t="s">
        <v>31</v>
      </c>
      <c r="D110" s="2">
        <f>D15+D34+D53+D91+D72</f>
        <v>548063700</v>
      </c>
      <c r="E110" s="2">
        <f>E15+E34+E53+E91+E72</f>
        <v>545988200</v>
      </c>
      <c r="F110" s="2">
        <f t="shared" si="174"/>
        <v>2075500</v>
      </c>
      <c r="G110" s="13">
        <f t="shared" si="175"/>
        <v>0.99621303144141826</v>
      </c>
      <c r="H110" s="14" t="str">
        <f t="shared" si="176"/>
        <v>EXCELLENT</v>
      </c>
      <c r="J110" s="1">
        <v>8</v>
      </c>
      <c r="K110" s="9" t="s">
        <v>31</v>
      </c>
      <c r="L110" s="2">
        <f t="shared" si="177"/>
        <v>606506500</v>
      </c>
      <c r="M110" s="2">
        <f t="shared" si="177"/>
        <v>605983500</v>
      </c>
      <c r="N110" s="2">
        <f t="shared" si="178"/>
        <v>523000</v>
      </c>
      <c r="O110" s="13">
        <f t="shared" si="179"/>
        <v>0.99913768442712481</v>
      </c>
      <c r="P110" s="14" t="str">
        <f t="shared" si="180"/>
        <v>EXCELLENT</v>
      </c>
      <c r="R110" s="1">
        <v>8</v>
      </c>
      <c r="S110" s="9" t="s">
        <v>31</v>
      </c>
      <c r="T110" s="2" t="e">
        <f>T15+[2]Sheet1!#REF!+[2]Sheet1!F11+T91+[2]Sheet1!C29</f>
        <v>#REF!</v>
      </c>
      <c r="U110" s="2" t="e">
        <f>U15+[2]Sheet1!#REF!+[2]Sheet1!G11+U91+[2]Sheet1!D29</f>
        <v>#REF!</v>
      </c>
      <c r="V110" s="2" t="e">
        <f t="shared" si="181"/>
        <v>#REF!</v>
      </c>
      <c r="W110" s="13">
        <f t="shared" si="182"/>
        <v>0</v>
      </c>
      <c r="X110" s="14" t="str">
        <f t="shared" si="183"/>
        <v>POOR</v>
      </c>
      <c r="Z110" s="1">
        <v>8</v>
      </c>
      <c r="AA110" s="9" t="s">
        <v>31</v>
      </c>
      <c r="AB110" s="2">
        <f t="shared" si="184"/>
        <v>652307500</v>
      </c>
      <c r="AC110" s="2">
        <f t="shared" si="184"/>
        <v>549928500</v>
      </c>
      <c r="AD110" s="2">
        <f t="shared" si="185"/>
        <v>102379000</v>
      </c>
      <c r="AE110" s="13">
        <f t="shared" si="186"/>
        <v>0.84305101505041713</v>
      </c>
      <c r="AF110" s="14" t="str">
        <f t="shared" si="187"/>
        <v>GOOD</v>
      </c>
      <c r="AH110" s="1">
        <v>8</v>
      </c>
      <c r="AI110" s="9" t="s">
        <v>31</v>
      </c>
      <c r="AJ110" s="2">
        <f t="shared" si="188"/>
        <v>0</v>
      </c>
      <c r="AK110" s="2">
        <f t="shared" si="188"/>
        <v>0</v>
      </c>
      <c r="AL110" s="2">
        <f t="shared" si="189"/>
        <v>0</v>
      </c>
      <c r="AM110" s="13">
        <f t="shared" si="190"/>
        <v>0</v>
      </c>
      <c r="AN110" s="14" t="str">
        <f t="shared" si="191"/>
        <v>POOR</v>
      </c>
      <c r="AP110" s="1">
        <v>8</v>
      </c>
      <c r="AQ110" s="9" t="s">
        <v>31</v>
      </c>
      <c r="AR110" s="2">
        <f t="shared" si="192"/>
        <v>0</v>
      </c>
      <c r="AS110" s="2">
        <f t="shared" si="192"/>
        <v>0</v>
      </c>
      <c r="AT110" s="2">
        <f t="shared" si="193"/>
        <v>0</v>
      </c>
      <c r="AU110" s="13">
        <f t="shared" si="194"/>
        <v>0</v>
      </c>
      <c r="AV110" s="14" t="str">
        <f t="shared" si="195"/>
        <v>POOR</v>
      </c>
      <c r="AX110" s="1">
        <v>8</v>
      </c>
      <c r="AY110" s="9" t="s">
        <v>31</v>
      </c>
      <c r="AZ110" s="2">
        <f t="shared" si="196"/>
        <v>3300000</v>
      </c>
      <c r="BA110" s="2">
        <f t="shared" si="196"/>
        <v>5173000</v>
      </c>
      <c r="BB110" s="2">
        <f t="shared" si="197"/>
        <v>-1873000</v>
      </c>
      <c r="BC110" s="13">
        <f t="shared" si="198"/>
        <v>1.5675757575757576</v>
      </c>
      <c r="BD110" s="14" t="str">
        <f t="shared" si="199"/>
        <v>EXCELLENT</v>
      </c>
      <c r="BF110" s="1">
        <v>8</v>
      </c>
      <c r="BG110" s="9" t="s">
        <v>31</v>
      </c>
      <c r="BH110" s="2">
        <f t="shared" si="200"/>
        <v>13327000</v>
      </c>
      <c r="BI110" s="2">
        <f t="shared" si="200"/>
        <v>12577000</v>
      </c>
      <c r="BJ110" s="2">
        <f t="shared" si="201"/>
        <v>750000</v>
      </c>
      <c r="BK110" s="13">
        <f t="shared" si="202"/>
        <v>0.9437232685525625</v>
      </c>
      <c r="BL110" s="14" t="str">
        <f t="shared" si="203"/>
        <v>GOOD</v>
      </c>
      <c r="BN110" s="1">
        <v>8</v>
      </c>
      <c r="BO110" s="9" t="s">
        <v>31</v>
      </c>
      <c r="BP110" s="2">
        <f t="shared" si="204"/>
        <v>33733000</v>
      </c>
      <c r="BQ110" s="2">
        <f t="shared" si="204"/>
        <v>32966000</v>
      </c>
      <c r="BR110" s="2">
        <f t="shared" si="205"/>
        <v>767000</v>
      </c>
      <c r="BS110" s="13">
        <f t="shared" si="206"/>
        <v>0.97726262117214602</v>
      </c>
      <c r="BT110" s="14" t="str">
        <f t="shared" si="207"/>
        <v>GOOD</v>
      </c>
      <c r="BV110" s="1">
        <v>8</v>
      </c>
      <c r="BW110" s="9" t="s">
        <v>31</v>
      </c>
      <c r="BX110" s="2" t="e">
        <f t="shared" si="208"/>
        <v>#REF!</v>
      </c>
      <c r="BY110" s="2" t="e">
        <f t="shared" si="208"/>
        <v>#REF!</v>
      </c>
      <c r="BZ110" s="2" t="e">
        <f t="shared" si="209"/>
        <v>#REF!</v>
      </c>
      <c r="CA110" s="13">
        <f t="shared" si="210"/>
        <v>0</v>
      </c>
      <c r="CB110" s="14" t="str">
        <f t="shared" si="211"/>
        <v>POOR</v>
      </c>
      <c r="CD110" s="24" t="e">
        <f t="shared" si="212"/>
        <v>#REF!</v>
      </c>
    </row>
    <row r="111" spans="2:82" ht="14.25" customHeight="1">
      <c r="B111" s="1">
        <v>9</v>
      </c>
      <c r="C111" s="9" t="s">
        <v>32</v>
      </c>
      <c r="D111" s="2">
        <f>D16+D35+D54+D92+D73</f>
        <v>236555000</v>
      </c>
      <c r="E111" s="2">
        <f>E16+E35+E54+E92+E73</f>
        <v>237065000</v>
      </c>
      <c r="F111" s="2">
        <f t="shared" si="174"/>
        <v>-510000</v>
      </c>
      <c r="G111" s="13">
        <f t="shared" si="175"/>
        <v>1.0021559468199785</v>
      </c>
      <c r="H111" s="14" t="str">
        <f t="shared" si="176"/>
        <v>EXCELLENT</v>
      </c>
      <c r="J111" s="1">
        <v>9</v>
      </c>
      <c r="K111" s="9" t="s">
        <v>32</v>
      </c>
      <c r="L111" s="2">
        <f t="shared" si="177"/>
        <v>274892500</v>
      </c>
      <c r="M111" s="2">
        <f t="shared" si="177"/>
        <v>276797500</v>
      </c>
      <c r="N111" s="2">
        <f t="shared" si="178"/>
        <v>-1905000</v>
      </c>
      <c r="O111" s="13">
        <f t="shared" si="179"/>
        <v>1.0069299817201269</v>
      </c>
      <c r="P111" s="14" t="str">
        <f t="shared" si="180"/>
        <v>EXCELLENT</v>
      </c>
      <c r="R111" s="1">
        <v>9</v>
      </c>
      <c r="S111" s="9" t="s">
        <v>32</v>
      </c>
      <c r="T111" s="2" t="e">
        <f>T16+[2]Sheet1!#REF!+[2]Sheet1!F12+T92+[2]Sheet1!C30</f>
        <v>#REF!</v>
      </c>
      <c r="U111" s="2" t="e">
        <f>U16+[2]Sheet1!#REF!+[2]Sheet1!G12+U92+[2]Sheet1!D30</f>
        <v>#REF!</v>
      </c>
      <c r="V111" s="2" t="e">
        <f t="shared" si="181"/>
        <v>#REF!</v>
      </c>
      <c r="W111" s="13">
        <f t="shared" si="182"/>
        <v>0</v>
      </c>
      <c r="X111" s="14" t="str">
        <f t="shared" si="183"/>
        <v>POOR</v>
      </c>
      <c r="Z111" s="1">
        <v>9</v>
      </c>
      <c r="AA111" s="9" t="s">
        <v>32</v>
      </c>
      <c r="AB111" s="2">
        <f t="shared" si="184"/>
        <v>310600000</v>
      </c>
      <c r="AC111" s="2">
        <f t="shared" si="184"/>
        <v>313469500</v>
      </c>
      <c r="AD111" s="2">
        <f t="shared" si="185"/>
        <v>-2869500</v>
      </c>
      <c r="AE111" s="13">
        <f t="shared" si="186"/>
        <v>1.0092385705086928</v>
      </c>
      <c r="AF111" s="14" t="str">
        <f t="shared" si="187"/>
        <v>EXCELLENT</v>
      </c>
      <c r="AH111" s="1">
        <v>9</v>
      </c>
      <c r="AI111" s="9" t="s">
        <v>32</v>
      </c>
      <c r="AJ111" s="2">
        <f t="shared" si="188"/>
        <v>0</v>
      </c>
      <c r="AK111" s="2">
        <f t="shared" si="188"/>
        <v>0</v>
      </c>
      <c r="AL111" s="2">
        <f t="shared" si="189"/>
        <v>0</v>
      </c>
      <c r="AM111" s="13">
        <f t="shared" si="190"/>
        <v>0</v>
      </c>
      <c r="AN111" s="14" t="str">
        <f t="shared" si="191"/>
        <v>POOR</v>
      </c>
      <c r="AP111" s="1">
        <v>9</v>
      </c>
      <c r="AQ111" s="9" t="s">
        <v>32</v>
      </c>
      <c r="AR111" s="2">
        <f t="shared" si="192"/>
        <v>0</v>
      </c>
      <c r="AS111" s="2">
        <f t="shared" si="192"/>
        <v>0</v>
      </c>
      <c r="AT111" s="2">
        <f t="shared" si="193"/>
        <v>0</v>
      </c>
      <c r="AU111" s="13">
        <f t="shared" si="194"/>
        <v>0</v>
      </c>
      <c r="AV111" s="14" t="str">
        <f t="shared" si="195"/>
        <v>POOR</v>
      </c>
      <c r="AX111" s="1">
        <v>9</v>
      </c>
      <c r="AY111" s="9" t="s">
        <v>32</v>
      </c>
      <c r="AZ111" s="2">
        <f t="shared" si="196"/>
        <v>0</v>
      </c>
      <c r="BA111" s="2">
        <f t="shared" si="196"/>
        <v>0</v>
      </c>
      <c r="BB111" s="2">
        <f t="shared" si="197"/>
        <v>0</v>
      </c>
      <c r="BC111" s="13">
        <f t="shared" si="198"/>
        <v>0</v>
      </c>
      <c r="BD111" s="14" t="str">
        <f t="shared" si="199"/>
        <v>POOR</v>
      </c>
      <c r="BF111" s="1">
        <v>9</v>
      </c>
      <c r="BG111" s="9" t="s">
        <v>32</v>
      </c>
      <c r="BH111" s="2">
        <f t="shared" si="200"/>
        <v>375000</v>
      </c>
      <c r="BI111" s="2">
        <f t="shared" si="200"/>
        <v>375000</v>
      </c>
      <c r="BJ111" s="2">
        <f t="shared" si="201"/>
        <v>0</v>
      </c>
      <c r="BK111" s="13">
        <f t="shared" si="202"/>
        <v>1</v>
      </c>
      <c r="BL111" s="14" t="str">
        <f t="shared" si="203"/>
        <v>EXCELLENT</v>
      </c>
      <c r="BN111" s="1">
        <v>9</v>
      </c>
      <c r="BO111" s="9" t="s">
        <v>32</v>
      </c>
      <c r="BP111" s="2">
        <f t="shared" si="204"/>
        <v>20225000</v>
      </c>
      <c r="BQ111" s="2">
        <f t="shared" si="204"/>
        <v>20225000</v>
      </c>
      <c r="BR111" s="2">
        <f t="shared" si="205"/>
        <v>0</v>
      </c>
      <c r="BS111" s="13">
        <f t="shared" si="206"/>
        <v>1</v>
      </c>
      <c r="BT111" s="14" t="str">
        <f t="shared" si="207"/>
        <v>EXCELLENT</v>
      </c>
      <c r="BV111" s="1">
        <v>9</v>
      </c>
      <c r="BW111" s="9" t="s">
        <v>32</v>
      </c>
      <c r="BX111" s="2" t="e">
        <f t="shared" si="208"/>
        <v>#REF!</v>
      </c>
      <c r="BY111" s="2" t="e">
        <f t="shared" si="208"/>
        <v>#REF!</v>
      </c>
      <c r="BZ111" s="2" t="e">
        <f t="shared" si="209"/>
        <v>#REF!</v>
      </c>
      <c r="CA111" s="13">
        <f t="shared" si="210"/>
        <v>0</v>
      </c>
      <c r="CB111" s="14" t="str">
        <f t="shared" si="211"/>
        <v>POOR</v>
      </c>
      <c r="CD111" s="24" t="e">
        <f t="shared" si="212"/>
        <v>#REF!</v>
      </c>
    </row>
    <row r="112" spans="2:82" ht="14.25" customHeight="1">
      <c r="B112" s="1">
        <v>10</v>
      </c>
      <c r="C112" s="9" t="s">
        <v>33</v>
      </c>
      <c r="D112" s="2">
        <f>D17+D36+D55+D93+D74</f>
        <v>387182000</v>
      </c>
      <c r="E112" s="2">
        <f>E17+E36+E55+E93+E74</f>
        <v>379923000</v>
      </c>
      <c r="F112" s="2">
        <f t="shared" si="174"/>
        <v>7259000</v>
      </c>
      <c r="G112" s="13">
        <f t="shared" si="175"/>
        <v>0.98125171108161025</v>
      </c>
      <c r="H112" s="14" t="str">
        <f t="shared" si="176"/>
        <v>GOOD</v>
      </c>
      <c r="J112" s="1">
        <v>10</v>
      </c>
      <c r="K112" s="9" t="s">
        <v>33</v>
      </c>
      <c r="L112" s="2">
        <f t="shared" si="177"/>
        <v>544635000</v>
      </c>
      <c r="M112" s="2">
        <f t="shared" si="177"/>
        <v>513872500</v>
      </c>
      <c r="N112" s="2">
        <f t="shared" si="178"/>
        <v>30762500</v>
      </c>
      <c r="O112" s="13">
        <f t="shared" si="179"/>
        <v>0.94351721795330823</v>
      </c>
      <c r="P112" s="14" t="str">
        <f t="shared" si="180"/>
        <v>GOOD</v>
      </c>
      <c r="R112" s="1">
        <v>10</v>
      </c>
      <c r="S112" s="9" t="s">
        <v>33</v>
      </c>
      <c r="T112" s="2" t="e">
        <f>T17+[2]Sheet1!#REF!+[2]Sheet1!F13+T93+[2]Sheet1!C31</f>
        <v>#REF!</v>
      </c>
      <c r="U112" s="2" t="e">
        <f>U17+[2]Sheet1!#REF!+[2]Sheet1!G13+U93+[2]Sheet1!D31</f>
        <v>#REF!</v>
      </c>
      <c r="V112" s="2" t="e">
        <f t="shared" si="181"/>
        <v>#REF!</v>
      </c>
      <c r="W112" s="13">
        <f t="shared" si="182"/>
        <v>0</v>
      </c>
      <c r="X112" s="14" t="str">
        <f t="shared" si="183"/>
        <v>POOR</v>
      </c>
      <c r="Z112" s="1">
        <v>10</v>
      </c>
      <c r="AA112" s="9" t="s">
        <v>33</v>
      </c>
      <c r="AB112" s="2">
        <f t="shared" si="184"/>
        <v>466772083.33333337</v>
      </c>
      <c r="AC112" s="2">
        <f t="shared" si="184"/>
        <v>422112500</v>
      </c>
      <c r="AD112" s="2">
        <f t="shared" si="185"/>
        <v>44659583.333333373</v>
      </c>
      <c r="AE112" s="13">
        <f t="shared" si="186"/>
        <v>0.90432250571969008</v>
      </c>
      <c r="AF112" s="14" t="str">
        <f t="shared" si="187"/>
        <v>GOOD</v>
      </c>
      <c r="AH112" s="1">
        <v>10</v>
      </c>
      <c r="AI112" s="9" t="s">
        <v>33</v>
      </c>
      <c r="AJ112" s="2">
        <f t="shared" si="188"/>
        <v>0</v>
      </c>
      <c r="AK112" s="2">
        <f t="shared" si="188"/>
        <v>0</v>
      </c>
      <c r="AL112" s="2">
        <f t="shared" si="189"/>
        <v>0</v>
      </c>
      <c r="AM112" s="13">
        <f t="shared" si="190"/>
        <v>0</v>
      </c>
      <c r="AN112" s="14" t="str">
        <f t="shared" si="191"/>
        <v>POOR</v>
      </c>
      <c r="AP112" s="1">
        <v>10</v>
      </c>
      <c r="AQ112" s="9" t="s">
        <v>33</v>
      </c>
      <c r="AR112" s="2">
        <f t="shared" si="192"/>
        <v>0</v>
      </c>
      <c r="AS112" s="2">
        <f t="shared" si="192"/>
        <v>0</v>
      </c>
      <c r="AT112" s="2">
        <f t="shared" si="193"/>
        <v>0</v>
      </c>
      <c r="AU112" s="13">
        <f t="shared" si="194"/>
        <v>0</v>
      </c>
      <c r="AV112" s="14" t="str">
        <f t="shared" si="195"/>
        <v>POOR</v>
      </c>
      <c r="AX112" s="1">
        <v>10</v>
      </c>
      <c r="AY112" s="9" t="s">
        <v>33</v>
      </c>
      <c r="AZ112" s="2">
        <f t="shared" si="196"/>
        <v>3149000</v>
      </c>
      <c r="BA112" s="2">
        <f t="shared" si="196"/>
        <v>3149000</v>
      </c>
      <c r="BB112" s="2">
        <f t="shared" si="197"/>
        <v>0</v>
      </c>
      <c r="BC112" s="13">
        <f t="shared" si="198"/>
        <v>1</v>
      </c>
      <c r="BD112" s="14" t="str">
        <f t="shared" si="199"/>
        <v>EXCELLENT</v>
      </c>
      <c r="BF112" s="1">
        <v>10</v>
      </c>
      <c r="BG112" s="9" t="s">
        <v>33</v>
      </c>
      <c r="BH112" s="2">
        <f t="shared" si="200"/>
        <v>6793500</v>
      </c>
      <c r="BI112" s="2">
        <f t="shared" si="200"/>
        <v>5899000</v>
      </c>
      <c r="BJ112" s="2">
        <f t="shared" si="201"/>
        <v>894500</v>
      </c>
      <c r="BK112" s="13">
        <f t="shared" si="202"/>
        <v>0.86833002134393167</v>
      </c>
      <c r="BL112" s="14" t="str">
        <f t="shared" si="203"/>
        <v>GOOD</v>
      </c>
      <c r="BN112" s="1">
        <v>10</v>
      </c>
      <c r="BO112" s="9" t="s">
        <v>33</v>
      </c>
      <c r="BP112" s="2">
        <f t="shared" si="204"/>
        <v>28067000</v>
      </c>
      <c r="BQ112" s="2">
        <f t="shared" si="204"/>
        <v>21147500</v>
      </c>
      <c r="BR112" s="2">
        <f t="shared" si="205"/>
        <v>6919500</v>
      </c>
      <c r="BS112" s="13">
        <f t="shared" si="206"/>
        <v>0.75346492321943925</v>
      </c>
      <c r="BT112" s="14" t="str">
        <f t="shared" si="207"/>
        <v>AVERAGE</v>
      </c>
      <c r="BV112" s="1">
        <v>10</v>
      </c>
      <c r="BW112" s="9" t="s">
        <v>33</v>
      </c>
      <c r="BX112" s="2" t="e">
        <f t="shared" si="208"/>
        <v>#REF!</v>
      </c>
      <c r="BY112" s="2" t="e">
        <f t="shared" si="208"/>
        <v>#REF!</v>
      </c>
      <c r="BZ112" s="2" t="e">
        <f t="shared" si="209"/>
        <v>#REF!</v>
      </c>
      <c r="CA112" s="13">
        <f t="shared" si="210"/>
        <v>0</v>
      </c>
      <c r="CB112" s="14" t="str">
        <f t="shared" si="211"/>
        <v>POOR</v>
      </c>
      <c r="CD112" s="24" t="e">
        <f t="shared" si="212"/>
        <v>#REF!</v>
      </c>
    </row>
    <row r="113" spans="2:82" ht="14.25" customHeight="1">
      <c r="B113" s="1">
        <v>11</v>
      </c>
      <c r="C113" s="9" t="s">
        <v>34</v>
      </c>
      <c r="D113" s="2">
        <f>D18+D37+D56+D94+D75</f>
        <v>353600000</v>
      </c>
      <c r="E113" s="2">
        <f>E18+E37+E56+E94+E75</f>
        <v>346848000</v>
      </c>
      <c r="F113" s="2">
        <f t="shared" si="174"/>
        <v>6752000</v>
      </c>
      <c r="G113" s="13">
        <f t="shared" si="175"/>
        <v>0.98090497737556559</v>
      </c>
      <c r="H113" s="14" t="str">
        <f t="shared" si="176"/>
        <v>GOOD</v>
      </c>
      <c r="J113" s="1">
        <v>11</v>
      </c>
      <c r="K113" s="9" t="s">
        <v>34</v>
      </c>
      <c r="L113" s="2">
        <f t="shared" si="177"/>
        <v>460397000</v>
      </c>
      <c r="M113" s="2">
        <f t="shared" si="177"/>
        <v>451367000</v>
      </c>
      <c r="N113" s="2">
        <f t="shared" si="178"/>
        <v>9030000</v>
      </c>
      <c r="O113" s="13">
        <f t="shared" si="179"/>
        <v>0.98038649252710164</v>
      </c>
      <c r="P113" s="14" t="str">
        <f t="shared" si="180"/>
        <v>GOOD</v>
      </c>
      <c r="R113" s="1">
        <v>11</v>
      </c>
      <c r="S113" s="9" t="s">
        <v>34</v>
      </c>
      <c r="T113" s="2" t="e">
        <f>T18+[2]Sheet1!#REF!+[2]Sheet1!F14+T94+[2]Sheet1!C32</f>
        <v>#REF!</v>
      </c>
      <c r="U113" s="2" t="e">
        <f>U18+[2]Sheet1!#REF!+[2]Sheet1!G14+U94+[2]Sheet1!D32</f>
        <v>#REF!</v>
      </c>
      <c r="V113" s="2" t="e">
        <f t="shared" si="181"/>
        <v>#REF!</v>
      </c>
      <c r="W113" s="13">
        <f t="shared" si="182"/>
        <v>0</v>
      </c>
      <c r="X113" s="14" t="str">
        <f t="shared" si="183"/>
        <v>POOR</v>
      </c>
      <c r="Z113" s="1">
        <v>11</v>
      </c>
      <c r="AA113" s="9" t="s">
        <v>34</v>
      </c>
      <c r="AB113" s="2">
        <f t="shared" si="184"/>
        <v>626233000</v>
      </c>
      <c r="AC113" s="2">
        <f t="shared" si="184"/>
        <v>584312000</v>
      </c>
      <c r="AD113" s="2">
        <f t="shared" si="185"/>
        <v>41921000</v>
      </c>
      <c r="AE113" s="13">
        <f t="shared" si="186"/>
        <v>0.93305846226564237</v>
      </c>
      <c r="AF113" s="14" t="str">
        <f t="shared" si="187"/>
        <v>GOOD</v>
      </c>
      <c r="AH113" s="1">
        <v>11</v>
      </c>
      <c r="AI113" s="9" t="s">
        <v>34</v>
      </c>
      <c r="AJ113" s="2">
        <f t="shared" si="188"/>
        <v>0</v>
      </c>
      <c r="AK113" s="2">
        <f t="shared" si="188"/>
        <v>0</v>
      </c>
      <c r="AL113" s="2">
        <f t="shared" si="189"/>
        <v>0</v>
      </c>
      <c r="AM113" s="13">
        <f t="shared" si="190"/>
        <v>0</v>
      </c>
      <c r="AN113" s="14" t="str">
        <f t="shared" si="191"/>
        <v>POOR</v>
      </c>
      <c r="AP113" s="1">
        <v>11</v>
      </c>
      <c r="AQ113" s="9" t="s">
        <v>34</v>
      </c>
      <c r="AR113" s="2">
        <f t="shared" si="192"/>
        <v>0</v>
      </c>
      <c r="AS113" s="2">
        <f t="shared" si="192"/>
        <v>0</v>
      </c>
      <c r="AT113" s="2">
        <f t="shared" si="193"/>
        <v>0</v>
      </c>
      <c r="AU113" s="13">
        <f t="shared" si="194"/>
        <v>0</v>
      </c>
      <c r="AV113" s="14" t="str">
        <f t="shared" si="195"/>
        <v>POOR</v>
      </c>
      <c r="AX113" s="1">
        <v>11</v>
      </c>
      <c r="AY113" s="9" t="s">
        <v>34</v>
      </c>
      <c r="AZ113" s="2">
        <f t="shared" si="196"/>
        <v>0</v>
      </c>
      <c r="BA113" s="2">
        <f t="shared" si="196"/>
        <v>0</v>
      </c>
      <c r="BB113" s="2">
        <f t="shared" si="197"/>
        <v>0</v>
      </c>
      <c r="BC113" s="13">
        <f t="shared" si="198"/>
        <v>0</v>
      </c>
      <c r="BD113" s="14" t="str">
        <f t="shared" si="199"/>
        <v>POOR</v>
      </c>
      <c r="BF113" s="1">
        <v>11</v>
      </c>
      <c r="BG113" s="9" t="s">
        <v>34</v>
      </c>
      <c r="BH113" s="2">
        <f t="shared" si="200"/>
        <v>0</v>
      </c>
      <c r="BI113" s="2">
        <f t="shared" si="200"/>
        <v>600000</v>
      </c>
      <c r="BJ113" s="2">
        <f t="shared" si="201"/>
        <v>-600000</v>
      </c>
      <c r="BK113" s="13">
        <f t="shared" si="202"/>
        <v>0</v>
      </c>
      <c r="BL113" s="14" t="str">
        <f t="shared" si="203"/>
        <v>POOR</v>
      </c>
      <c r="BN113" s="1">
        <v>11</v>
      </c>
      <c r="BO113" s="9" t="s">
        <v>34</v>
      </c>
      <c r="BP113" s="2">
        <f t="shared" si="204"/>
        <v>15700000</v>
      </c>
      <c r="BQ113" s="2">
        <f t="shared" si="204"/>
        <v>15550000</v>
      </c>
      <c r="BR113" s="2">
        <f t="shared" si="205"/>
        <v>150000</v>
      </c>
      <c r="BS113" s="13">
        <f t="shared" si="206"/>
        <v>0.99044585987261147</v>
      </c>
      <c r="BT113" s="14" t="str">
        <f t="shared" si="207"/>
        <v>EXCELLENT</v>
      </c>
      <c r="BV113" s="1">
        <v>11</v>
      </c>
      <c r="BW113" s="9" t="s">
        <v>34</v>
      </c>
      <c r="BX113" s="2" t="e">
        <f t="shared" si="208"/>
        <v>#REF!</v>
      </c>
      <c r="BY113" s="2" t="e">
        <f t="shared" si="208"/>
        <v>#REF!</v>
      </c>
      <c r="BZ113" s="2" t="e">
        <f t="shared" si="209"/>
        <v>#REF!</v>
      </c>
      <c r="CA113" s="13">
        <f t="shared" si="210"/>
        <v>0</v>
      </c>
      <c r="CB113" s="14" t="str">
        <f t="shared" si="211"/>
        <v>POOR</v>
      </c>
      <c r="CD113" s="24" t="e">
        <f t="shared" si="212"/>
        <v>#REF!</v>
      </c>
    </row>
    <row r="114" spans="2:82" ht="14.25" customHeight="1">
      <c r="B114" s="1">
        <v>12</v>
      </c>
      <c r="C114" s="9" t="s">
        <v>35</v>
      </c>
      <c r="D114" s="2">
        <f>D19+D38+D57+D95+D76</f>
        <v>0</v>
      </c>
      <c r="E114" s="2">
        <f>E19+E38+E57+E95+E76</f>
        <v>0</v>
      </c>
      <c r="F114" s="2">
        <f t="shared" si="174"/>
        <v>0</v>
      </c>
      <c r="G114" s="13">
        <f t="shared" si="175"/>
        <v>0</v>
      </c>
      <c r="H114" s="14" t="str">
        <f t="shared" si="176"/>
        <v>POOR</v>
      </c>
      <c r="J114" s="1">
        <v>12</v>
      </c>
      <c r="K114" s="9" t="s">
        <v>35</v>
      </c>
      <c r="L114" s="2">
        <f t="shared" si="177"/>
        <v>0</v>
      </c>
      <c r="M114" s="2">
        <f t="shared" si="177"/>
        <v>0</v>
      </c>
      <c r="N114" s="2">
        <f t="shared" si="178"/>
        <v>0</v>
      </c>
      <c r="O114" s="13">
        <f t="shared" si="179"/>
        <v>0</v>
      </c>
      <c r="P114" s="14" t="str">
        <f t="shared" si="180"/>
        <v>POOR</v>
      </c>
      <c r="R114" s="1">
        <v>12</v>
      </c>
      <c r="S114" s="9" t="s">
        <v>35</v>
      </c>
      <c r="T114" s="2" t="e">
        <f>T19+[2]Sheet1!#REF!+[2]Sheet1!F15+T95+[2]Sheet1!C33</f>
        <v>#REF!</v>
      </c>
      <c r="U114" s="2" t="e">
        <f>U19+[2]Sheet1!#REF!+[2]Sheet1!G15+U95+[2]Sheet1!D33</f>
        <v>#REF!</v>
      </c>
      <c r="V114" s="2" t="e">
        <f t="shared" si="181"/>
        <v>#REF!</v>
      </c>
      <c r="W114" s="13">
        <f t="shared" si="182"/>
        <v>0</v>
      </c>
      <c r="X114" s="14" t="str">
        <f t="shared" si="183"/>
        <v>POOR</v>
      </c>
      <c r="Z114" s="1">
        <v>12</v>
      </c>
      <c r="AA114" s="9" t="s">
        <v>35</v>
      </c>
      <c r="AB114" s="2">
        <f t="shared" si="184"/>
        <v>0</v>
      </c>
      <c r="AC114" s="2">
        <f t="shared" si="184"/>
        <v>0</v>
      </c>
      <c r="AD114" s="2">
        <f t="shared" si="185"/>
        <v>0</v>
      </c>
      <c r="AE114" s="13">
        <f t="shared" si="186"/>
        <v>0</v>
      </c>
      <c r="AF114" s="14" t="str">
        <f t="shared" si="187"/>
        <v>POOR</v>
      </c>
      <c r="AH114" s="1">
        <v>12</v>
      </c>
      <c r="AI114" s="9" t="s">
        <v>35</v>
      </c>
      <c r="AJ114" s="2">
        <f t="shared" si="188"/>
        <v>0</v>
      </c>
      <c r="AK114" s="2">
        <f t="shared" si="188"/>
        <v>0</v>
      </c>
      <c r="AL114" s="2">
        <f t="shared" si="189"/>
        <v>0</v>
      </c>
      <c r="AM114" s="13">
        <f t="shared" si="190"/>
        <v>0</v>
      </c>
      <c r="AN114" s="14" t="str">
        <f t="shared" si="191"/>
        <v>POOR</v>
      </c>
      <c r="AP114" s="1">
        <v>12</v>
      </c>
      <c r="AQ114" s="9" t="s">
        <v>35</v>
      </c>
      <c r="AR114" s="2">
        <f t="shared" si="192"/>
        <v>0</v>
      </c>
      <c r="AS114" s="2">
        <f t="shared" si="192"/>
        <v>0</v>
      </c>
      <c r="AT114" s="2">
        <f t="shared" si="193"/>
        <v>0</v>
      </c>
      <c r="AU114" s="13">
        <f t="shared" si="194"/>
        <v>0</v>
      </c>
      <c r="AV114" s="14" t="str">
        <f t="shared" si="195"/>
        <v>POOR</v>
      </c>
      <c r="AX114" s="1">
        <v>12</v>
      </c>
      <c r="AY114" s="9" t="s">
        <v>35</v>
      </c>
      <c r="AZ114" s="2">
        <f t="shared" si="196"/>
        <v>0</v>
      </c>
      <c r="BA114" s="2">
        <f t="shared" si="196"/>
        <v>0</v>
      </c>
      <c r="BB114" s="2">
        <f t="shared" si="197"/>
        <v>0</v>
      </c>
      <c r="BC114" s="13">
        <f t="shared" si="198"/>
        <v>0</v>
      </c>
      <c r="BD114" s="14" t="str">
        <f t="shared" si="199"/>
        <v>POOR</v>
      </c>
      <c r="BF114" s="1">
        <v>12</v>
      </c>
      <c r="BG114" s="9" t="s">
        <v>35</v>
      </c>
      <c r="BH114" s="2">
        <f t="shared" si="200"/>
        <v>0</v>
      </c>
      <c r="BI114" s="2">
        <f t="shared" si="200"/>
        <v>0</v>
      </c>
      <c r="BJ114" s="2">
        <f t="shared" si="201"/>
        <v>0</v>
      </c>
      <c r="BK114" s="13">
        <f t="shared" si="202"/>
        <v>0</v>
      </c>
      <c r="BL114" s="14" t="str">
        <f t="shared" si="203"/>
        <v>POOR</v>
      </c>
      <c r="BN114" s="1">
        <v>12</v>
      </c>
      <c r="BO114" s="9" t="s">
        <v>35</v>
      </c>
      <c r="BP114" s="2">
        <f t="shared" si="204"/>
        <v>0</v>
      </c>
      <c r="BQ114" s="2">
        <f t="shared" si="204"/>
        <v>0</v>
      </c>
      <c r="BR114" s="2">
        <f t="shared" si="205"/>
        <v>0</v>
      </c>
      <c r="BS114" s="13">
        <f t="shared" si="206"/>
        <v>0</v>
      </c>
      <c r="BT114" s="14" t="str">
        <f t="shared" si="207"/>
        <v>POOR</v>
      </c>
      <c r="BV114" s="1">
        <v>12</v>
      </c>
      <c r="BW114" s="9" t="s">
        <v>35</v>
      </c>
      <c r="BX114" s="2" t="e">
        <f t="shared" si="208"/>
        <v>#REF!</v>
      </c>
      <c r="BY114" s="2" t="e">
        <f t="shared" si="208"/>
        <v>#REF!</v>
      </c>
      <c r="BZ114" s="2" t="e">
        <f t="shared" si="209"/>
        <v>#REF!</v>
      </c>
      <c r="CA114" s="13">
        <f t="shared" si="210"/>
        <v>0</v>
      </c>
      <c r="CB114" s="14" t="str">
        <f t="shared" si="211"/>
        <v>POOR</v>
      </c>
      <c r="CD114" s="24" t="e">
        <f t="shared" si="212"/>
        <v>#REF!</v>
      </c>
    </row>
    <row r="115" spans="2:82" ht="14.25" customHeight="1">
      <c r="B115" s="1">
        <v>13</v>
      </c>
      <c r="C115" s="9" t="s">
        <v>36</v>
      </c>
      <c r="D115" s="2">
        <f>D20+D39+D58+D96+D77</f>
        <v>0</v>
      </c>
      <c r="E115" s="2">
        <f>E20+E39+E58+E96+E77</f>
        <v>0</v>
      </c>
      <c r="F115" s="2">
        <f t="shared" si="174"/>
        <v>0</v>
      </c>
      <c r="G115" s="13">
        <f t="shared" si="175"/>
        <v>0</v>
      </c>
      <c r="H115" s="14" t="str">
        <f t="shared" si="176"/>
        <v>POOR</v>
      </c>
      <c r="J115" s="1">
        <v>13</v>
      </c>
      <c r="K115" s="9" t="s">
        <v>36</v>
      </c>
      <c r="L115" s="2">
        <f t="shared" si="177"/>
        <v>0</v>
      </c>
      <c r="M115" s="2">
        <f t="shared" si="177"/>
        <v>0</v>
      </c>
      <c r="N115" s="2">
        <f t="shared" si="178"/>
        <v>0</v>
      </c>
      <c r="O115" s="13">
        <f t="shared" si="179"/>
        <v>0</v>
      </c>
      <c r="P115" s="14" t="str">
        <f t="shared" si="180"/>
        <v>POOR</v>
      </c>
      <c r="R115" s="1">
        <v>13</v>
      </c>
      <c r="S115" s="9" t="s">
        <v>36</v>
      </c>
      <c r="T115" s="2" t="e">
        <f>T20+[2]Sheet1!#REF!+[2]Sheet1!F16+T96+[2]Sheet1!C34</f>
        <v>#REF!</v>
      </c>
      <c r="U115" s="2" t="e">
        <f>U20+[2]Sheet1!#REF!+[2]Sheet1!G16+U96+[2]Sheet1!D34</f>
        <v>#REF!</v>
      </c>
      <c r="V115" s="2" t="e">
        <f t="shared" si="181"/>
        <v>#REF!</v>
      </c>
      <c r="W115" s="13">
        <f t="shared" si="182"/>
        <v>0</v>
      </c>
      <c r="X115" s="14" t="str">
        <f t="shared" si="183"/>
        <v>POOR</v>
      </c>
      <c r="Z115" s="1">
        <v>13</v>
      </c>
      <c r="AA115" s="9" t="s">
        <v>36</v>
      </c>
      <c r="AB115" s="2">
        <f t="shared" si="184"/>
        <v>0</v>
      </c>
      <c r="AC115" s="2">
        <f t="shared" si="184"/>
        <v>0</v>
      </c>
      <c r="AD115" s="2">
        <f t="shared" si="185"/>
        <v>0</v>
      </c>
      <c r="AE115" s="13">
        <f t="shared" si="186"/>
        <v>0</v>
      </c>
      <c r="AF115" s="14" t="str">
        <f t="shared" si="187"/>
        <v>POOR</v>
      </c>
      <c r="AH115" s="1">
        <v>13</v>
      </c>
      <c r="AI115" s="9" t="s">
        <v>36</v>
      </c>
      <c r="AJ115" s="2">
        <f t="shared" si="188"/>
        <v>0</v>
      </c>
      <c r="AK115" s="2">
        <f t="shared" si="188"/>
        <v>0</v>
      </c>
      <c r="AL115" s="2">
        <f t="shared" si="189"/>
        <v>0</v>
      </c>
      <c r="AM115" s="13">
        <f t="shared" si="190"/>
        <v>0</v>
      </c>
      <c r="AN115" s="14" t="str">
        <f t="shared" si="191"/>
        <v>POOR</v>
      </c>
      <c r="AP115" s="1">
        <v>13</v>
      </c>
      <c r="AQ115" s="9" t="s">
        <v>36</v>
      </c>
      <c r="AR115" s="2">
        <f t="shared" si="192"/>
        <v>0</v>
      </c>
      <c r="AS115" s="2">
        <f t="shared" si="192"/>
        <v>0</v>
      </c>
      <c r="AT115" s="2">
        <f t="shared" si="193"/>
        <v>0</v>
      </c>
      <c r="AU115" s="13">
        <f t="shared" si="194"/>
        <v>0</v>
      </c>
      <c r="AV115" s="14" t="str">
        <f t="shared" si="195"/>
        <v>POOR</v>
      </c>
      <c r="AX115" s="1">
        <v>13</v>
      </c>
      <c r="AY115" s="9" t="s">
        <v>36</v>
      </c>
      <c r="AZ115" s="2">
        <f t="shared" si="196"/>
        <v>0</v>
      </c>
      <c r="BA115" s="2">
        <f t="shared" si="196"/>
        <v>0</v>
      </c>
      <c r="BB115" s="2">
        <f t="shared" si="197"/>
        <v>0</v>
      </c>
      <c r="BC115" s="13">
        <f t="shared" si="198"/>
        <v>0</v>
      </c>
      <c r="BD115" s="14" t="str">
        <f t="shared" si="199"/>
        <v>POOR</v>
      </c>
      <c r="BF115" s="1">
        <v>13</v>
      </c>
      <c r="BG115" s="9" t="s">
        <v>36</v>
      </c>
      <c r="BH115" s="2">
        <f t="shared" si="200"/>
        <v>0</v>
      </c>
      <c r="BI115" s="2">
        <f t="shared" si="200"/>
        <v>0</v>
      </c>
      <c r="BJ115" s="2">
        <f t="shared" si="201"/>
        <v>0</v>
      </c>
      <c r="BK115" s="13">
        <f t="shared" si="202"/>
        <v>0</v>
      </c>
      <c r="BL115" s="14" t="str">
        <f t="shared" si="203"/>
        <v>POOR</v>
      </c>
      <c r="BN115" s="1">
        <v>13</v>
      </c>
      <c r="BO115" s="9" t="s">
        <v>36</v>
      </c>
      <c r="BP115" s="2">
        <f t="shared" si="204"/>
        <v>0</v>
      </c>
      <c r="BQ115" s="2">
        <f t="shared" si="204"/>
        <v>0</v>
      </c>
      <c r="BR115" s="2">
        <f t="shared" si="205"/>
        <v>0</v>
      </c>
      <c r="BS115" s="13">
        <f t="shared" si="206"/>
        <v>0</v>
      </c>
      <c r="BT115" s="14" t="str">
        <f t="shared" si="207"/>
        <v>POOR</v>
      </c>
      <c r="BV115" s="1">
        <v>13</v>
      </c>
      <c r="BW115" s="9" t="s">
        <v>36</v>
      </c>
      <c r="BX115" s="2" t="e">
        <f t="shared" si="208"/>
        <v>#REF!</v>
      </c>
      <c r="BY115" s="2" t="e">
        <f t="shared" si="208"/>
        <v>#REF!</v>
      </c>
      <c r="BZ115" s="2" t="e">
        <f t="shared" si="209"/>
        <v>#REF!</v>
      </c>
      <c r="CA115" s="13">
        <f t="shared" si="210"/>
        <v>0</v>
      </c>
      <c r="CB115" s="14" t="str">
        <f t="shared" si="211"/>
        <v>POOR</v>
      </c>
      <c r="CD115" s="24" t="e">
        <f t="shared" si="212"/>
        <v>#REF!</v>
      </c>
    </row>
    <row r="116" spans="2:82" ht="14.25" customHeight="1">
      <c r="B116" s="15"/>
      <c r="C116" s="16" t="s">
        <v>37</v>
      </c>
      <c r="D116" s="17">
        <f>IF($D$3="",0,SUM(D103:D115))</f>
        <v>4033203033</v>
      </c>
      <c r="E116" s="17">
        <f>IF($D$3="",0,SUM(E103:E115))</f>
        <v>3940359922</v>
      </c>
      <c r="F116" s="17">
        <f>IF(D$3="",0,D116-E116)</f>
        <v>92843111</v>
      </c>
      <c r="G116" s="18">
        <f t="shared" si="175"/>
        <v>0.97698030318822282</v>
      </c>
      <c r="H116" s="14" t="str">
        <f t="shared" si="176"/>
        <v>GOOD</v>
      </c>
      <c r="J116" s="15"/>
      <c r="K116" s="16" t="s">
        <v>37</v>
      </c>
      <c r="L116" s="17">
        <f t="shared" ref="L116:M116" si="213">IF($L$3="",0,SUM(L103:L115))</f>
        <v>4885939444</v>
      </c>
      <c r="M116" s="17">
        <f t="shared" si="213"/>
        <v>4740745805</v>
      </c>
      <c r="N116" s="17">
        <f>IF(L$3="",0,L116-M116)</f>
        <v>145193639</v>
      </c>
      <c r="O116" s="18">
        <f t="shared" si="179"/>
        <v>0.97028337320506508</v>
      </c>
      <c r="P116" s="14" t="str">
        <f t="shared" si="180"/>
        <v>GOOD</v>
      </c>
      <c r="R116" s="15"/>
      <c r="S116" s="16" t="s">
        <v>37</v>
      </c>
      <c r="T116" s="17" t="e">
        <f t="shared" ref="T116:U116" si="214">IF($T$3="",0,SUM(T103:T115))</f>
        <v>#REF!</v>
      </c>
      <c r="U116" s="17" t="e">
        <f t="shared" si="214"/>
        <v>#REF!</v>
      </c>
      <c r="V116" s="17" t="e">
        <f>IF(T$3="",0,T116-U116)</f>
        <v>#REF!</v>
      </c>
      <c r="W116" s="18">
        <f t="shared" si="182"/>
        <v>0</v>
      </c>
      <c r="X116" s="14" t="str">
        <f t="shared" si="183"/>
        <v>POOR</v>
      </c>
      <c r="Z116" s="15"/>
      <c r="AA116" s="16" t="s">
        <v>37</v>
      </c>
      <c r="AB116" s="17">
        <f t="shared" ref="AB116:AC116" si="215">IF($AB$3="",0,SUM(AB103:AB115))</f>
        <v>5516708916.666667</v>
      </c>
      <c r="AC116" s="17">
        <f t="shared" si="215"/>
        <v>4736354804</v>
      </c>
      <c r="AD116" s="17">
        <f>IF(AB$3="",0,AB116-AC116)</f>
        <v>780354112.66666698</v>
      </c>
      <c r="AE116" s="18">
        <f t="shared" si="186"/>
        <v>0.85854716562820277</v>
      </c>
      <c r="AF116" s="14" t="str">
        <f t="shared" si="187"/>
        <v>GOOD</v>
      </c>
      <c r="AH116" s="15"/>
      <c r="AI116" s="16" t="s">
        <v>37</v>
      </c>
      <c r="AJ116" s="17">
        <f t="shared" ref="AJ116:AK116" si="216">IF($AB$3="",0,SUM(AJ103:AJ115))</f>
        <v>0</v>
      </c>
      <c r="AK116" s="17">
        <f t="shared" si="216"/>
        <v>0</v>
      </c>
      <c r="AL116" s="17">
        <f>IF(AJ$3="",0,AJ116-AK116)</f>
        <v>0</v>
      </c>
      <c r="AM116" s="18">
        <f t="shared" si="190"/>
        <v>0</v>
      </c>
      <c r="AN116" s="14" t="str">
        <f t="shared" si="191"/>
        <v>POOR</v>
      </c>
      <c r="AP116" s="15"/>
      <c r="AQ116" s="16" t="s">
        <v>37</v>
      </c>
      <c r="AR116" s="17">
        <f t="shared" ref="AR116:AS116" si="217">IF($AB$3="",0,SUM(AR103:AR115))</f>
        <v>0</v>
      </c>
      <c r="AS116" s="17">
        <f t="shared" si="217"/>
        <v>0</v>
      </c>
      <c r="AT116" s="17">
        <f>IF(AR$3="",0,AR116-AS116)</f>
        <v>0</v>
      </c>
      <c r="AU116" s="18">
        <f t="shared" si="194"/>
        <v>0</v>
      </c>
      <c r="AV116" s="14" t="str">
        <f t="shared" si="195"/>
        <v>POOR</v>
      </c>
      <c r="AX116" s="15"/>
      <c r="AY116" s="16" t="s">
        <v>37</v>
      </c>
      <c r="AZ116" s="17">
        <f t="shared" ref="AZ116:BA116" si="218">IF($AZ$3="",0,SUM(AZ103:AZ115))</f>
        <v>9489000</v>
      </c>
      <c r="BA116" s="17">
        <f t="shared" si="218"/>
        <v>9822000</v>
      </c>
      <c r="BB116" s="17">
        <f>IF(AZ$3="",0,AZ116-BA116)</f>
        <v>-333000</v>
      </c>
      <c r="BC116" s="18">
        <f t="shared" si="198"/>
        <v>1.0350932658868164</v>
      </c>
      <c r="BD116" s="14" t="str">
        <f t="shared" si="199"/>
        <v>EXCELLENT</v>
      </c>
      <c r="BF116" s="15"/>
      <c r="BG116" s="16" t="s">
        <v>37</v>
      </c>
      <c r="BH116" s="17">
        <f t="shared" ref="BH116:BI116" si="219">IF($BH$3="",0,SUM(BH103:BH115))</f>
        <v>57988750</v>
      </c>
      <c r="BI116" s="17">
        <f t="shared" si="219"/>
        <v>48013200</v>
      </c>
      <c r="BJ116" s="17">
        <f>IF(BH$3="",0,BH116-BI116)</f>
        <v>9975550</v>
      </c>
      <c r="BK116" s="18">
        <f t="shared" si="202"/>
        <v>0.82797439158457464</v>
      </c>
      <c r="BL116" s="14" t="str">
        <f t="shared" si="203"/>
        <v>AVERAGE</v>
      </c>
      <c r="BN116" s="15"/>
      <c r="BO116" s="16" t="s">
        <v>37</v>
      </c>
      <c r="BP116" s="17">
        <f t="shared" ref="BP116:BQ116" si="220">IF($BP$3="",0,SUM(BP103:BP115))</f>
        <v>347759000</v>
      </c>
      <c r="BQ116" s="17">
        <f t="shared" si="220"/>
        <v>317678005</v>
      </c>
      <c r="BR116" s="17">
        <f>IF(BP$3="",0,BP116-BQ116)</f>
        <v>30080995</v>
      </c>
      <c r="BS116" s="18">
        <f t="shared" si="206"/>
        <v>0.91350045577540773</v>
      </c>
      <c r="BT116" s="14" t="str">
        <f t="shared" si="207"/>
        <v>GOOD</v>
      </c>
      <c r="BV116" s="15"/>
      <c r="BW116" s="16" t="s">
        <v>37</v>
      </c>
      <c r="BX116" s="17" t="e">
        <f t="shared" ref="BX116:BY116" si="221">SUM(BX103:BX115)</f>
        <v>#REF!</v>
      </c>
      <c r="BY116" s="17" t="e">
        <f t="shared" si="221"/>
        <v>#REF!</v>
      </c>
      <c r="BZ116" s="17" t="e">
        <f t="shared" si="209"/>
        <v>#REF!</v>
      </c>
      <c r="CA116" s="18">
        <f t="shared" si="210"/>
        <v>0</v>
      </c>
      <c r="CB116" s="14" t="str">
        <f t="shared" si="211"/>
        <v>POOR</v>
      </c>
    </row>
    <row r="117" spans="2:82" ht="14.25" customHeight="1">
      <c r="B117" s="1"/>
      <c r="D117" s="2"/>
      <c r="E117" s="2"/>
      <c r="F117" s="2"/>
      <c r="J117" s="1"/>
      <c r="R117" s="1"/>
      <c r="Z117" s="1"/>
      <c r="AH117" s="1"/>
      <c r="AP117" s="1"/>
      <c r="AX117" s="1"/>
      <c r="BF117" s="1"/>
      <c r="BN117" s="1"/>
      <c r="BV117" s="1"/>
    </row>
    <row r="118" spans="2:82" ht="14.25" customHeight="1">
      <c r="B118" s="1"/>
      <c r="D118" s="2"/>
      <c r="E118" s="2"/>
      <c r="F118" s="2">
        <f>F116-'[1]REKAP KEPATUHAN-RUMUS-1'!F1294</f>
        <v>-2.384185791015625E-7</v>
      </c>
      <c r="J118" s="1"/>
      <c r="N118" s="2">
        <f>N116-'[1]REKAP KEPATUHAN-RUMUS-1'!N1294</f>
        <v>0</v>
      </c>
      <c r="R118" s="1"/>
      <c r="V118" s="2" t="e">
        <f>V116-'[1]REKAP KEPATUHAN-RUMUS-1'!V1294</f>
        <v>#REF!</v>
      </c>
      <c r="Z118" s="1"/>
      <c r="AD118" s="2">
        <f>AD116-'[1]REKAP KEPATUHAN-RUMUS-1'!AD1294</f>
        <v>-767253500</v>
      </c>
      <c r="AH118" s="1"/>
      <c r="AL118" s="2">
        <f>AL116-'[1]REKAP KEPATUHAN-RUMUS-1'!AL1294</f>
        <v>0</v>
      </c>
      <c r="AP118" s="1"/>
      <c r="AT118" s="2">
        <f>AT116-'[1]REKAP KEPATUHAN-RUMUS-1'!AT1294</f>
        <v>0</v>
      </c>
      <c r="AX118" s="1"/>
      <c r="BB118" s="2"/>
      <c r="BF118" s="1"/>
      <c r="BJ118" s="2"/>
      <c r="BN118" s="1"/>
      <c r="BV118" s="1"/>
      <c r="BY118" s="25" t="s">
        <v>38</v>
      </c>
      <c r="BZ118" s="25" t="e">
        <f>BZ116-'[1]RESUME PERBULAN-5'!L115</f>
        <v>#REF!</v>
      </c>
    </row>
    <row r="119" spans="2:82" ht="14.25" customHeight="1">
      <c r="B119" s="1"/>
      <c r="D119" s="2"/>
      <c r="E119" s="2"/>
      <c r="F119" s="2"/>
      <c r="J119" s="1"/>
      <c r="R119" s="1"/>
      <c r="Z119" s="1"/>
      <c r="AH119" s="1"/>
      <c r="AP119" s="1"/>
      <c r="AX119" s="1"/>
      <c r="BF119" s="1"/>
      <c r="BN119" s="1"/>
      <c r="BV119" s="1"/>
      <c r="BW119" s="26"/>
    </row>
    <row r="120" spans="2:82" ht="14.25" customHeight="1">
      <c r="B120" s="1"/>
      <c r="D120" s="2"/>
      <c r="E120" s="2"/>
      <c r="F120" s="2"/>
      <c r="J120" s="1"/>
      <c r="R120" s="1"/>
      <c r="Z120" s="1"/>
      <c r="AH120" s="1"/>
      <c r="AP120" s="1"/>
      <c r="AX120" s="1"/>
      <c r="BF120" s="1"/>
      <c r="BN120" s="1"/>
      <c r="BV120" s="1"/>
      <c r="BY120" s="9" t="s">
        <v>6</v>
      </c>
      <c r="BZ120" s="27" t="e">
        <f>BZ21/BZ116</f>
        <v>#REF!</v>
      </c>
    </row>
    <row r="121" spans="2:82" ht="14.25" customHeight="1">
      <c r="B121" s="1"/>
      <c r="D121" s="2"/>
      <c r="E121" s="2"/>
      <c r="F121" s="2"/>
      <c r="J121" s="1"/>
      <c r="R121" s="1"/>
      <c r="Z121" s="1"/>
      <c r="AH121" s="1"/>
      <c r="AP121" s="1"/>
      <c r="AX121" s="1"/>
      <c r="BF121" s="1"/>
      <c r="BN121" s="1"/>
      <c r="BV121" s="1"/>
      <c r="BY121" s="9" t="s">
        <v>39</v>
      </c>
      <c r="BZ121" s="27" t="e">
        <f>BZ40/BZ116</f>
        <v>#REF!</v>
      </c>
    </row>
    <row r="122" spans="2:82" ht="14.25" customHeight="1">
      <c r="B122" s="1"/>
      <c r="D122" s="2"/>
      <c r="E122" s="2"/>
      <c r="F122" s="2"/>
      <c r="J122" s="1"/>
      <c r="R122" s="1"/>
      <c r="Z122" s="1"/>
      <c r="AH122" s="1"/>
      <c r="AP122" s="1"/>
      <c r="AX122" s="1"/>
      <c r="BF122" s="1"/>
      <c r="BN122" s="1"/>
      <c r="BV122" s="1"/>
      <c r="BY122" s="9" t="s">
        <v>40</v>
      </c>
      <c r="BZ122" s="27" t="e">
        <f>BZ59/BZ116</f>
        <v>#REF!</v>
      </c>
    </row>
    <row r="123" spans="2:82" ht="14.25" customHeight="1">
      <c r="B123" s="1"/>
      <c r="D123" s="2"/>
      <c r="E123" s="2"/>
      <c r="F123" s="2"/>
      <c r="J123" s="1"/>
      <c r="R123" s="1"/>
      <c r="Z123" s="1"/>
      <c r="AH123" s="1"/>
      <c r="AP123" s="1"/>
      <c r="AX123" s="1"/>
      <c r="BF123" s="1"/>
      <c r="BN123" s="1"/>
      <c r="BV123" s="1"/>
    </row>
    <row r="124" spans="2:82" ht="14.25" customHeight="1">
      <c r="B124" s="1"/>
      <c r="D124" s="2"/>
      <c r="E124" s="2"/>
      <c r="F124" s="2"/>
      <c r="J124" s="1"/>
      <c r="R124" s="1"/>
      <c r="Z124" s="1"/>
      <c r="AH124" s="1"/>
      <c r="AP124" s="1"/>
      <c r="AX124" s="1"/>
      <c r="BF124" s="1"/>
      <c r="BN124" s="1"/>
      <c r="BV124" s="1"/>
    </row>
    <row r="125" spans="2:82" ht="14.25" customHeight="1">
      <c r="B125" s="1"/>
      <c r="D125" s="2"/>
      <c r="E125" s="2"/>
      <c r="F125" s="2"/>
      <c r="J125" s="1"/>
      <c r="R125" s="1"/>
      <c r="Z125" s="1"/>
      <c r="AH125" s="1"/>
      <c r="AP125" s="1"/>
      <c r="AX125" s="1"/>
      <c r="BF125" s="1"/>
      <c r="BN125" s="1"/>
      <c r="BV125" s="1"/>
    </row>
    <row r="126" spans="2:82" ht="14.25" customHeight="1">
      <c r="B126" s="1"/>
      <c r="D126" s="2"/>
      <c r="E126" s="2"/>
      <c r="F126" s="2"/>
      <c r="J126" s="1"/>
      <c r="R126" s="1"/>
      <c r="Z126" s="1"/>
      <c r="AH126" s="1"/>
      <c r="AP126" s="1"/>
      <c r="AX126" s="1"/>
      <c r="BF126" s="1"/>
      <c r="BN126" s="1"/>
      <c r="BV126" s="1"/>
    </row>
    <row r="127" spans="2:82" ht="14.25" customHeight="1">
      <c r="B127" s="1"/>
      <c r="D127" s="2"/>
      <c r="E127" s="2"/>
      <c r="F127" s="2"/>
      <c r="J127" s="1"/>
      <c r="R127" s="1"/>
      <c r="Z127" s="1"/>
      <c r="AH127" s="1"/>
      <c r="AP127" s="1"/>
      <c r="AX127" s="1"/>
      <c r="BF127" s="1"/>
      <c r="BN127" s="1"/>
      <c r="BV127" s="1"/>
    </row>
    <row r="128" spans="2:82" ht="14.25" customHeight="1">
      <c r="B128" s="1"/>
      <c r="D128" s="2"/>
      <c r="E128" s="2"/>
      <c r="F128" s="2"/>
      <c r="J128" s="1"/>
      <c r="R128" s="1"/>
      <c r="Z128" s="1"/>
      <c r="AH128" s="1"/>
      <c r="AP128" s="1"/>
      <c r="AX128" s="1"/>
      <c r="BF128" s="1"/>
      <c r="BN128" s="1"/>
      <c r="BV128" s="1"/>
    </row>
    <row r="129" spans="2:74" ht="14.25" customHeight="1">
      <c r="B129" s="1"/>
      <c r="D129" s="2"/>
      <c r="E129" s="2"/>
      <c r="F129" s="2"/>
      <c r="J129" s="1"/>
      <c r="R129" s="1"/>
      <c r="Z129" s="1"/>
      <c r="AH129" s="1"/>
      <c r="AP129" s="1"/>
      <c r="AX129" s="1"/>
      <c r="BF129" s="1"/>
      <c r="BN129" s="1"/>
      <c r="BV129" s="1"/>
    </row>
    <row r="130" spans="2:74" ht="14.25" customHeight="1">
      <c r="B130" s="1"/>
      <c r="D130" s="2"/>
      <c r="E130" s="2"/>
      <c r="F130" s="2"/>
      <c r="J130" s="1"/>
      <c r="R130" s="1"/>
      <c r="Z130" s="1"/>
      <c r="AH130" s="1"/>
      <c r="AP130" s="1"/>
      <c r="AX130" s="1"/>
      <c r="BF130" s="1"/>
      <c r="BN130" s="1"/>
      <c r="BV130" s="1"/>
    </row>
    <row r="131" spans="2:74" ht="14.25" customHeight="1">
      <c r="B131" s="1"/>
      <c r="D131" s="2"/>
      <c r="E131" s="2"/>
      <c r="F131" s="2"/>
      <c r="J131" s="1"/>
      <c r="R131" s="1"/>
      <c r="Z131" s="1"/>
      <c r="AH131" s="1"/>
      <c r="AP131" s="1"/>
      <c r="AX131" s="1"/>
      <c r="BF131" s="1"/>
      <c r="BN131" s="1"/>
      <c r="BV131" s="1"/>
    </row>
    <row r="132" spans="2:74" ht="14.25" customHeight="1">
      <c r="B132" s="1"/>
      <c r="D132" s="2"/>
      <c r="E132" s="2"/>
      <c r="F132" s="2"/>
      <c r="J132" s="1"/>
      <c r="R132" s="1"/>
      <c r="Z132" s="1"/>
      <c r="AH132" s="1"/>
      <c r="AP132" s="1"/>
      <c r="AX132" s="1"/>
      <c r="BF132" s="1"/>
      <c r="BN132" s="1"/>
      <c r="BV132" s="1"/>
    </row>
    <row r="133" spans="2:74" ht="14.25" customHeight="1">
      <c r="B133" s="1"/>
      <c r="D133" s="2"/>
      <c r="E133" s="2"/>
      <c r="F133" s="2"/>
      <c r="J133" s="1"/>
      <c r="R133" s="1"/>
      <c r="Z133" s="1"/>
      <c r="AH133" s="1"/>
      <c r="AP133" s="1"/>
      <c r="AX133" s="1"/>
      <c r="BF133" s="1"/>
      <c r="BN133" s="1"/>
      <c r="BV133" s="1"/>
    </row>
    <row r="134" spans="2:74" ht="14.25" customHeight="1">
      <c r="B134" s="1"/>
      <c r="D134" s="2"/>
      <c r="E134" s="2"/>
      <c r="F134" s="2"/>
      <c r="J134" s="1"/>
      <c r="R134" s="1"/>
      <c r="Z134" s="1"/>
      <c r="AH134" s="1"/>
      <c r="AP134" s="1"/>
      <c r="AX134" s="1"/>
      <c r="BF134" s="1"/>
      <c r="BN134" s="1"/>
      <c r="BV134" s="1"/>
    </row>
    <row r="135" spans="2:74" ht="14.25" customHeight="1">
      <c r="B135" s="1"/>
      <c r="D135" s="2"/>
      <c r="E135" s="2"/>
      <c r="F135" s="2"/>
      <c r="J135" s="1"/>
      <c r="R135" s="1"/>
      <c r="Z135" s="1"/>
      <c r="AH135" s="1"/>
      <c r="AP135" s="1"/>
      <c r="AX135" s="1"/>
      <c r="BF135" s="1"/>
      <c r="BN135" s="1"/>
      <c r="BV135" s="1"/>
    </row>
    <row r="136" spans="2:74" ht="14.25" customHeight="1">
      <c r="B136" s="1"/>
      <c r="D136" s="2"/>
      <c r="E136" s="2"/>
      <c r="F136" s="2"/>
      <c r="J136" s="1"/>
      <c r="R136" s="1"/>
      <c r="Z136" s="1"/>
      <c r="AH136" s="1"/>
      <c r="AP136" s="1"/>
      <c r="AX136" s="1"/>
      <c r="BF136" s="1"/>
      <c r="BN136" s="1"/>
      <c r="BV136" s="1"/>
    </row>
    <row r="137" spans="2:74" ht="14.25" customHeight="1">
      <c r="B137" s="1"/>
      <c r="D137" s="2"/>
      <c r="E137" s="2"/>
      <c r="F137" s="2"/>
      <c r="J137" s="1"/>
      <c r="R137" s="1"/>
      <c r="Z137" s="1"/>
      <c r="AH137" s="1"/>
      <c r="AP137" s="1"/>
      <c r="AX137" s="1"/>
      <c r="BF137" s="1"/>
      <c r="BN137" s="1"/>
      <c r="BV137" s="1"/>
    </row>
    <row r="138" spans="2:74" ht="14.25" customHeight="1">
      <c r="B138" s="1"/>
      <c r="D138" s="2"/>
      <c r="E138" s="2"/>
      <c r="F138" s="2"/>
      <c r="J138" s="1"/>
      <c r="R138" s="1"/>
      <c r="Z138" s="1"/>
      <c r="AH138" s="1"/>
      <c r="AP138" s="1"/>
      <c r="AX138" s="1"/>
      <c r="BF138" s="1"/>
      <c r="BN138" s="1"/>
      <c r="BV138" s="1"/>
    </row>
    <row r="139" spans="2:74" ht="14.25" customHeight="1">
      <c r="B139" s="1"/>
      <c r="D139" s="2"/>
      <c r="E139" s="2"/>
      <c r="F139" s="2"/>
      <c r="J139" s="1"/>
      <c r="R139" s="1"/>
      <c r="Z139" s="1"/>
      <c r="AH139" s="1"/>
      <c r="AP139" s="1"/>
      <c r="AX139" s="1"/>
      <c r="BF139" s="1"/>
      <c r="BN139" s="1"/>
      <c r="BV139" s="1"/>
    </row>
    <row r="140" spans="2:74" ht="14.25" customHeight="1">
      <c r="B140" s="1"/>
      <c r="D140" s="2"/>
      <c r="E140" s="2"/>
      <c r="F140" s="2"/>
      <c r="J140" s="1"/>
      <c r="R140" s="1"/>
      <c r="Z140" s="1"/>
      <c r="AH140" s="1"/>
      <c r="AP140" s="1"/>
      <c r="AX140" s="1"/>
      <c r="BF140" s="1"/>
      <c r="BN140" s="1"/>
      <c r="BV140" s="1"/>
    </row>
    <row r="141" spans="2:74" ht="14.25" customHeight="1">
      <c r="B141" s="1"/>
      <c r="D141" s="2"/>
      <c r="E141" s="2"/>
      <c r="F141" s="2"/>
      <c r="J141" s="1"/>
      <c r="R141" s="1"/>
      <c r="Z141" s="1"/>
      <c r="AH141" s="1"/>
      <c r="AP141" s="1"/>
      <c r="AX141" s="1"/>
      <c r="BF141" s="1"/>
      <c r="BN141" s="1"/>
      <c r="BV141" s="1"/>
    </row>
    <row r="142" spans="2:74" ht="14.25" customHeight="1">
      <c r="B142" s="1"/>
      <c r="D142" s="2"/>
      <c r="E142" s="2"/>
      <c r="F142" s="2"/>
      <c r="J142" s="1"/>
      <c r="R142" s="1"/>
      <c r="Z142" s="1"/>
      <c r="AH142" s="1"/>
      <c r="AP142" s="1"/>
      <c r="AX142" s="1"/>
      <c r="BF142" s="1"/>
      <c r="BN142" s="1"/>
      <c r="BV142" s="1"/>
    </row>
    <row r="143" spans="2:74" ht="14.25" customHeight="1">
      <c r="B143" s="1"/>
      <c r="D143" s="2"/>
      <c r="E143" s="2"/>
      <c r="F143" s="2"/>
      <c r="J143" s="1"/>
      <c r="R143" s="1"/>
      <c r="Z143" s="1"/>
      <c r="AH143" s="1"/>
      <c r="AP143" s="1"/>
      <c r="AX143" s="1"/>
      <c r="BF143" s="1"/>
      <c r="BN143" s="1"/>
      <c r="BV143" s="1"/>
    </row>
    <row r="144" spans="2:74" ht="14.25" customHeight="1">
      <c r="B144" s="1"/>
      <c r="D144" s="2"/>
      <c r="E144" s="2"/>
      <c r="F144" s="2"/>
      <c r="J144" s="1"/>
      <c r="R144" s="1"/>
      <c r="Z144" s="1"/>
      <c r="AH144" s="1"/>
      <c r="AP144" s="1"/>
      <c r="AX144" s="1"/>
      <c r="BF144" s="1"/>
      <c r="BN144" s="1"/>
      <c r="BV144" s="1"/>
    </row>
    <row r="145" spans="2:74" ht="14.25" customHeight="1">
      <c r="B145" s="1"/>
      <c r="D145" s="2"/>
      <c r="E145" s="2"/>
      <c r="F145" s="2"/>
      <c r="J145" s="1"/>
      <c r="R145" s="1"/>
      <c r="Z145" s="1"/>
      <c r="AH145" s="1"/>
      <c r="AP145" s="1"/>
      <c r="AX145" s="1"/>
      <c r="BF145" s="1"/>
      <c r="BN145" s="1"/>
      <c r="BV145" s="1"/>
    </row>
    <row r="146" spans="2:74" ht="14.25" customHeight="1">
      <c r="B146" s="1"/>
      <c r="D146" s="2"/>
      <c r="E146" s="2"/>
      <c r="F146" s="2"/>
      <c r="J146" s="1"/>
      <c r="R146" s="1"/>
      <c r="Z146" s="1"/>
      <c r="AH146" s="1"/>
      <c r="AP146" s="1"/>
      <c r="AX146" s="1"/>
      <c r="BF146" s="1"/>
      <c r="BN146" s="1"/>
      <c r="BV146" s="1"/>
    </row>
    <row r="147" spans="2:74" ht="14.25" customHeight="1">
      <c r="B147" s="1"/>
      <c r="D147" s="2"/>
      <c r="E147" s="2"/>
      <c r="F147" s="2"/>
      <c r="J147" s="1"/>
      <c r="R147" s="1"/>
      <c r="Z147" s="1"/>
      <c r="AH147" s="1"/>
      <c r="AP147" s="1"/>
      <c r="AX147" s="1"/>
      <c r="BF147" s="1"/>
      <c r="BN147" s="1"/>
      <c r="BV147" s="1"/>
    </row>
    <row r="148" spans="2:74" ht="14.25" customHeight="1">
      <c r="B148" s="1"/>
      <c r="D148" s="2"/>
      <c r="E148" s="2"/>
      <c r="F148" s="2"/>
      <c r="J148" s="1"/>
      <c r="R148" s="1"/>
      <c r="Z148" s="1"/>
      <c r="AH148" s="1"/>
      <c r="AP148" s="1"/>
      <c r="AX148" s="1"/>
      <c r="BF148" s="1"/>
      <c r="BN148" s="1"/>
      <c r="BV148" s="1"/>
    </row>
    <row r="149" spans="2:74" ht="14.25" customHeight="1">
      <c r="B149" s="1"/>
      <c r="D149" s="2"/>
      <c r="E149" s="2"/>
      <c r="F149" s="2"/>
      <c r="J149" s="1"/>
      <c r="R149" s="1"/>
      <c r="Z149" s="1"/>
      <c r="AH149" s="1"/>
      <c r="AP149" s="1"/>
      <c r="AX149" s="1"/>
      <c r="BF149" s="1"/>
      <c r="BN149" s="1"/>
      <c r="BV149" s="1"/>
    </row>
    <row r="150" spans="2:74" ht="14.25" customHeight="1">
      <c r="B150" s="1"/>
      <c r="D150" s="2"/>
      <c r="E150" s="2"/>
      <c r="F150" s="2"/>
      <c r="J150" s="1"/>
      <c r="R150" s="1"/>
      <c r="Z150" s="1"/>
      <c r="AH150" s="1"/>
      <c r="AP150" s="1"/>
      <c r="AX150" s="1"/>
      <c r="BF150" s="1"/>
      <c r="BN150" s="1"/>
      <c r="BV150" s="1"/>
    </row>
    <row r="151" spans="2:74" ht="14.25" customHeight="1">
      <c r="B151" s="1"/>
      <c r="D151" s="2"/>
      <c r="E151" s="2"/>
      <c r="F151" s="2"/>
      <c r="J151" s="1"/>
      <c r="R151" s="1"/>
      <c r="Z151" s="1"/>
      <c r="AH151" s="1"/>
      <c r="AP151" s="1"/>
      <c r="AX151" s="1"/>
      <c r="BF151" s="1"/>
      <c r="BN151" s="1"/>
      <c r="BV151" s="1"/>
    </row>
    <row r="152" spans="2:74" ht="14.25" customHeight="1">
      <c r="B152" s="1"/>
      <c r="D152" s="2"/>
      <c r="E152" s="2"/>
      <c r="F152" s="2"/>
      <c r="J152" s="1"/>
      <c r="R152" s="1"/>
      <c r="Z152" s="1"/>
      <c r="AH152" s="1"/>
      <c r="AP152" s="1"/>
      <c r="AX152" s="1"/>
      <c r="BF152" s="1"/>
      <c r="BN152" s="1"/>
      <c r="BV152" s="1"/>
    </row>
    <row r="153" spans="2:74" ht="14.25" customHeight="1">
      <c r="B153" s="1"/>
      <c r="D153" s="2"/>
      <c r="E153" s="2"/>
      <c r="F153" s="2"/>
      <c r="J153" s="1"/>
      <c r="R153" s="1"/>
      <c r="Z153" s="1"/>
      <c r="AH153" s="1"/>
      <c r="AP153" s="1"/>
      <c r="AX153" s="1"/>
      <c r="BF153" s="1"/>
      <c r="BN153" s="1"/>
      <c r="BV153" s="1"/>
    </row>
    <row r="154" spans="2:74" ht="14.25" customHeight="1">
      <c r="B154" s="1"/>
      <c r="D154" s="2"/>
      <c r="E154" s="2"/>
      <c r="F154" s="2"/>
      <c r="J154" s="1"/>
      <c r="R154" s="1"/>
      <c r="Z154" s="1"/>
      <c r="AH154" s="1"/>
      <c r="AP154" s="1"/>
      <c r="AX154" s="1"/>
      <c r="BF154" s="1"/>
      <c r="BN154" s="1"/>
      <c r="BV154" s="1"/>
    </row>
    <row r="155" spans="2:74" ht="14.25" customHeight="1">
      <c r="B155" s="1"/>
      <c r="D155" s="2"/>
      <c r="E155" s="2"/>
      <c r="F155" s="2"/>
      <c r="J155" s="1"/>
      <c r="R155" s="1"/>
      <c r="Z155" s="1"/>
      <c r="AH155" s="1"/>
      <c r="AP155" s="1"/>
      <c r="AX155" s="1"/>
      <c r="BF155" s="1"/>
      <c r="BN155" s="1"/>
      <c r="BV155" s="1"/>
    </row>
    <row r="156" spans="2:74" ht="14.25" customHeight="1">
      <c r="B156" s="1"/>
      <c r="D156" s="2"/>
      <c r="E156" s="2"/>
      <c r="F156" s="2"/>
      <c r="J156" s="1"/>
      <c r="R156" s="1"/>
      <c r="Z156" s="1"/>
      <c r="AH156" s="1"/>
      <c r="AP156" s="1"/>
      <c r="AX156" s="1"/>
      <c r="BF156" s="1"/>
      <c r="BN156" s="1"/>
      <c r="BV156" s="1"/>
    </row>
    <row r="157" spans="2:74" ht="14.25" customHeight="1">
      <c r="B157" s="1"/>
      <c r="D157" s="2"/>
      <c r="E157" s="2"/>
      <c r="F157" s="2"/>
      <c r="J157" s="1"/>
      <c r="R157" s="1"/>
      <c r="Z157" s="1"/>
      <c r="AH157" s="1"/>
      <c r="AP157" s="1"/>
      <c r="AX157" s="1"/>
      <c r="BF157" s="1"/>
      <c r="BN157" s="1"/>
      <c r="BV157" s="1"/>
    </row>
    <row r="158" spans="2:74" ht="14.25" customHeight="1">
      <c r="B158" s="1"/>
      <c r="D158" s="2"/>
      <c r="E158" s="2"/>
      <c r="F158" s="2"/>
      <c r="J158" s="1"/>
      <c r="R158" s="1"/>
      <c r="Z158" s="1"/>
      <c r="AH158" s="1"/>
      <c r="AP158" s="1"/>
      <c r="AX158" s="1"/>
      <c r="BF158" s="1"/>
      <c r="BN158" s="1"/>
      <c r="BV158" s="1"/>
    </row>
    <row r="159" spans="2:74" ht="14.25" customHeight="1">
      <c r="B159" s="1"/>
      <c r="D159" s="2"/>
      <c r="E159" s="2"/>
      <c r="F159" s="2"/>
      <c r="J159" s="1"/>
      <c r="R159" s="1"/>
      <c r="Z159" s="1"/>
      <c r="AH159" s="1"/>
      <c r="AP159" s="1"/>
      <c r="AX159" s="1"/>
      <c r="BF159" s="1"/>
      <c r="BN159" s="1"/>
      <c r="BV159" s="1"/>
    </row>
    <row r="160" spans="2:74" ht="14.25" customHeight="1">
      <c r="B160" s="1"/>
      <c r="D160" s="2"/>
      <c r="E160" s="2"/>
      <c r="F160" s="2"/>
      <c r="J160" s="1"/>
      <c r="R160" s="1"/>
      <c r="Z160" s="1"/>
      <c r="AH160" s="1"/>
      <c r="AP160" s="1"/>
      <c r="AX160" s="1"/>
      <c r="BF160" s="1"/>
      <c r="BN160" s="1"/>
      <c r="BV160" s="1"/>
    </row>
    <row r="161" spans="2:74" ht="14.25" customHeight="1">
      <c r="B161" s="1"/>
      <c r="D161" s="2"/>
      <c r="E161" s="2"/>
      <c r="F161" s="2"/>
      <c r="J161" s="1"/>
      <c r="R161" s="1"/>
      <c r="Z161" s="1"/>
      <c r="AH161" s="1"/>
      <c r="AP161" s="1"/>
      <c r="AX161" s="1"/>
      <c r="BF161" s="1"/>
      <c r="BN161" s="1"/>
      <c r="BV161" s="1"/>
    </row>
    <row r="162" spans="2:74" ht="14.25" customHeight="1">
      <c r="B162" s="1"/>
      <c r="D162" s="2"/>
      <c r="E162" s="2"/>
      <c r="F162" s="2"/>
      <c r="J162" s="1"/>
      <c r="R162" s="1"/>
      <c r="Z162" s="1"/>
      <c r="AH162" s="1"/>
      <c r="AP162" s="1"/>
      <c r="AX162" s="1"/>
      <c r="BF162" s="1"/>
      <c r="BN162" s="1"/>
      <c r="BV162" s="1"/>
    </row>
    <row r="163" spans="2:74" ht="14.25" customHeight="1">
      <c r="B163" s="1"/>
      <c r="D163" s="2"/>
      <c r="E163" s="2"/>
      <c r="F163" s="2"/>
      <c r="J163" s="1"/>
      <c r="R163" s="1"/>
      <c r="Z163" s="1"/>
      <c r="AH163" s="1"/>
      <c r="AP163" s="1"/>
      <c r="AX163" s="1"/>
      <c r="BF163" s="1"/>
      <c r="BN163" s="1"/>
      <c r="BV163" s="1"/>
    </row>
    <row r="164" spans="2:74" ht="14.25" customHeight="1">
      <c r="B164" s="1"/>
      <c r="D164" s="2"/>
      <c r="E164" s="2"/>
      <c r="F164" s="2"/>
      <c r="J164" s="1"/>
      <c r="R164" s="1"/>
      <c r="Z164" s="1"/>
      <c r="AH164" s="1"/>
      <c r="AP164" s="1"/>
      <c r="AX164" s="1"/>
      <c r="BF164" s="1"/>
      <c r="BN164" s="1"/>
      <c r="BV164" s="1"/>
    </row>
    <row r="165" spans="2:74" ht="14.25" customHeight="1">
      <c r="B165" s="1"/>
      <c r="D165" s="2"/>
      <c r="E165" s="2"/>
      <c r="F165" s="2"/>
      <c r="J165" s="1"/>
      <c r="R165" s="1"/>
      <c r="Z165" s="1"/>
      <c r="AH165" s="1"/>
      <c r="AP165" s="1"/>
      <c r="AX165" s="1"/>
      <c r="BF165" s="1"/>
      <c r="BN165" s="1"/>
      <c r="BV165" s="1"/>
    </row>
    <row r="166" spans="2:74" ht="14.25" customHeight="1">
      <c r="B166" s="1"/>
      <c r="D166" s="2"/>
      <c r="E166" s="2"/>
      <c r="F166" s="2"/>
      <c r="J166" s="1"/>
      <c r="R166" s="1"/>
      <c r="Z166" s="1"/>
      <c r="AH166" s="1"/>
      <c r="AP166" s="1"/>
      <c r="AX166" s="1"/>
      <c r="BF166" s="1"/>
      <c r="BN166" s="1"/>
      <c r="BV166" s="1"/>
    </row>
    <row r="167" spans="2:74" ht="14.25" customHeight="1">
      <c r="B167" s="1"/>
      <c r="D167" s="2"/>
      <c r="E167" s="2"/>
      <c r="F167" s="2"/>
      <c r="J167" s="1"/>
      <c r="R167" s="1"/>
      <c r="Z167" s="1"/>
      <c r="AH167" s="1"/>
      <c r="AP167" s="1"/>
      <c r="AX167" s="1"/>
      <c r="BF167" s="1"/>
      <c r="BN167" s="1"/>
      <c r="BV167" s="1"/>
    </row>
    <row r="168" spans="2:74" ht="14.25" customHeight="1">
      <c r="B168" s="1"/>
      <c r="D168" s="2"/>
      <c r="E168" s="2"/>
      <c r="F168" s="2"/>
      <c r="J168" s="1"/>
      <c r="R168" s="1"/>
      <c r="Z168" s="1"/>
      <c r="AH168" s="1"/>
      <c r="AP168" s="1"/>
      <c r="AX168" s="1"/>
      <c r="BF168" s="1"/>
      <c r="BN168" s="1"/>
      <c r="BV168" s="1"/>
    </row>
    <row r="169" spans="2:74" ht="14.25" customHeight="1">
      <c r="B169" s="1"/>
      <c r="D169" s="2"/>
      <c r="E169" s="2"/>
      <c r="F169" s="2"/>
      <c r="J169" s="1"/>
      <c r="R169" s="1"/>
      <c r="Z169" s="1"/>
      <c r="AH169" s="1"/>
      <c r="AP169" s="1"/>
      <c r="AX169" s="1"/>
      <c r="BF169" s="1"/>
      <c r="BN169" s="1"/>
      <c r="BV169" s="1"/>
    </row>
    <row r="170" spans="2:74" ht="14.25" customHeight="1">
      <c r="B170" s="1"/>
      <c r="D170" s="2"/>
      <c r="E170" s="2"/>
      <c r="F170" s="2"/>
      <c r="J170" s="1"/>
      <c r="R170" s="1"/>
      <c r="Z170" s="1"/>
      <c r="AH170" s="1"/>
      <c r="AP170" s="1"/>
      <c r="AX170" s="1"/>
      <c r="BF170" s="1"/>
      <c r="BN170" s="1"/>
      <c r="BV170" s="1"/>
    </row>
    <row r="171" spans="2:74" ht="14.25" customHeight="1">
      <c r="B171" s="1"/>
      <c r="D171" s="2"/>
      <c r="E171" s="2"/>
      <c r="F171" s="2"/>
      <c r="J171" s="1"/>
      <c r="R171" s="1"/>
      <c r="Z171" s="1"/>
      <c r="AH171" s="1"/>
      <c r="AP171" s="1"/>
      <c r="AX171" s="1"/>
      <c r="BF171" s="1"/>
      <c r="BN171" s="1"/>
      <c r="BV171" s="1"/>
    </row>
    <row r="172" spans="2:74" ht="14.25" customHeight="1">
      <c r="B172" s="1"/>
      <c r="D172" s="2"/>
      <c r="E172" s="2"/>
      <c r="F172" s="2"/>
      <c r="J172" s="1"/>
      <c r="R172" s="1"/>
      <c r="Z172" s="1"/>
      <c r="AH172" s="1"/>
      <c r="AP172" s="1"/>
      <c r="AX172" s="1"/>
      <c r="BF172" s="1"/>
      <c r="BN172" s="1"/>
      <c r="BV172" s="1"/>
    </row>
    <row r="173" spans="2:74" ht="14.25" customHeight="1">
      <c r="B173" s="1"/>
      <c r="D173" s="2"/>
      <c r="E173" s="2"/>
      <c r="F173" s="2"/>
      <c r="J173" s="1"/>
      <c r="R173" s="1"/>
      <c r="Z173" s="1"/>
      <c r="AH173" s="1"/>
      <c r="AP173" s="1"/>
      <c r="AX173" s="1"/>
      <c r="BF173" s="1"/>
      <c r="BN173" s="1"/>
      <c r="BV173" s="1"/>
    </row>
    <row r="174" spans="2:74" ht="14.25" customHeight="1">
      <c r="B174" s="1"/>
      <c r="D174" s="2"/>
      <c r="E174" s="2"/>
      <c r="F174" s="2"/>
      <c r="J174" s="1"/>
      <c r="R174" s="1"/>
      <c r="Z174" s="1"/>
      <c r="AH174" s="1"/>
      <c r="AP174" s="1"/>
      <c r="AX174" s="1"/>
      <c r="BF174" s="1"/>
      <c r="BN174" s="1"/>
      <c r="BV174" s="1"/>
    </row>
    <row r="175" spans="2:74" ht="14.25" customHeight="1">
      <c r="B175" s="1"/>
      <c r="D175" s="2"/>
      <c r="E175" s="2"/>
      <c r="F175" s="2"/>
      <c r="J175" s="1"/>
      <c r="R175" s="1"/>
      <c r="Z175" s="1"/>
      <c r="AH175" s="1"/>
      <c r="AP175" s="1"/>
      <c r="AX175" s="1"/>
      <c r="BF175" s="1"/>
      <c r="BN175" s="1"/>
      <c r="BV175" s="1"/>
    </row>
    <row r="176" spans="2:74" ht="14.25" customHeight="1">
      <c r="B176" s="1"/>
      <c r="D176" s="2"/>
      <c r="E176" s="2"/>
      <c r="F176" s="2"/>
      <c r="J176" s="1"/>
      <c r="R176" s="1"/>
      <c r="Z176" s="1"/>
      <c r="AH176" s="1"/>
      <c r="AP176" s="1"/>
      <c r="AX176" s="1"/>
      <c r="BF176" s="1"/>
      <c r="BN176" s="1"/>
      <c r="BV176" s="1"/>
    </row>
    <row r="177" spans="2:74" ht="14.25" customHeight="1">
      <c r="B177" s="1"/>
      <c r="D177" s="2"/>
      <c r="E177" s="2"/>
      <c r="F177" s="2"/>
      <c r="J177" s="1"/>
      <c r="R177" s="1"/>
      <c r="Z177" s="1"/>
      <c r="AH177" s="1"/>
      <c r="AP177" s="1"/>
      <c r="AX177" s="1"/>
      <c r="BF177" s="1"/>
      <c r="BN177" s="1"/>
      <c r="BV177" s="1"/>
    </row>
    <row r="178" spans="2:74" ht="14.25" customHeight="1">
      <c r="B178" s="1"/>
      <c r="D178" s="2"/>
      <c r="E178" s="2"/>
      <c r="F178" s="2"/>
      <c r="J178" s="1"/>
      <c r="R178" s="1"/>
      <c r="Z178" s="1"/>
      <c r="AH178" s="1"/>
      <c r="AP178" s="1"/>
      <c r="AX178" s="1"/>
      <c r="BF178" s="1"/>
      <c r="BN178" s="1"/>
      <c r="BV178" s="1"/>
    </row>
    <row r="179" spans="2:74" ht="14.25" customHeight="1">
      <c r="B179" s="1"/>
      <c r="D179" s="2"/>
      <c r="E179" s="2"/>
      <c r="F179" s="2"/>
      <c r="J179" s="1"/>
      <c r="R179" s="1"/>
      <c r="Z179" s="1"/>
      <c r="AH179" s="1"/>
      <c r="AP179" s="1"/>
      <c r="AX179" s="1"/>
      <c r="BF179" s="1"/>
      <c r="BN179" s="1"/>
      <c r="BV179" s="1"/>
    </row>
    <row r="180" spans="2:74" ht="14.25" customHeight="1">
      <c r="B180" s="1"/>
      <c r="D180" s="2"/>
      <c r="E180" s="2"/>
      <c r="F180" s="2"/>
      <c r="J180" s="1"/>
      <c r="R180" s="1"/>
      <c r="Z180" s="1"/>
      <c r="AH180" s="1"/>
      <c r="AP180" s="1"/>
      <c r="AX180" s="1"/>
      <c r="BF180" s="1"/>
      <c r="BN180" s="1"/>
      <c r="BV180" s="1"/>
    </row>
    <row r="181" spans="2:74" ht="14.25" customHeight="1">
      <c r="B181" s="1"/>
      <c r="D181" s="2"/>
      <c r="E181" s="2"/>
      <c r="F181" s="2"/>
      <c r="J181" s="1"/>
      <c r="R181" s="1"/>
      <c r="Z181" s="1"/>
      <c r="AH181" s="1"/>
      <c r="AP181" s="1"/>
      <c r="AX181" s="1"/>
      <c r="BF181" s="1"/>
      <c r="BN181" s="1"/>
      <c r="BV181" s="1"/>
    </row>
    <row r="182" spans="2:74" ht="14.25" customHeight="1">
      <c r="B182" s="1"/>
      <c r="D182" s="2"/>
      <c r="E182" s="2"/>
      <c r="F182" s="2"/>
      <c r="J182" s="1"/>
      <c r="R182" s="1"/>
      <c r="Z182" s="1"/>
      <c r="AH182" s="1"/>
      <c r="AP182" s="1"/>
      <c r="AX182" s="1"/>
      <c r="BF182" s="1"/>
      <c r="BN182" s="1"/>
      <c r="BV182" s="1"/>
    </row>
    <row r="183" spans="2:74" ht="14.25" customHeight="1">
      <c r="B183" s="1"/>
      <c r="D183" s="2"/>
      <c r="E183" s="2"/>
      <c r="F183" s="2"/>
      <c r="J183" s="1"/>
      <c r="R183" s="1"/>
      <c r="Z183" s="1"/>
      <c r="AH183" s="1"/>
      <c r="AP183" s="1"/>
      <c r="AX183" s="1"/>
      <c r="BF183" s="1"/>
      <c r="BN183" s="1"/>
      <c r="BV183" s="1"/>
    </row>
    <row r="184" spans="2:74" ht="14.25" customHeight="1">
      <c r="B184" s="1"/>
      <c r="D184" s="2"/>
      <c r="E184" s="2"/>
      <c r="F184" s="2"/>
      <c r="J184" s="1"/>
      <c r="R184" s="1"/>
      <c r="Z184" s="1"/>
      <c r="AH184" s="1"/>
      <c r="AP184" s="1"/>
      <c r="AX184" s="1"/>
      <c r="BF184" s="1"/>
      <c r="BN184" s="1"/>
      <c r="BV184" s="1"/>
    </row>
    <row r="185" spans="2:74" ht="14.25" customHeight="1">
      <c r="B185" s="1"/>
      <c r="D185" s="2"/>
      <c r="E185" s="2"/>
      <c r="F185" s="2"/>
      <c r="J185" s="1"/>
      <c r="R185" s="1"/>
      <c r="Z185" s="1"/>
      <c r="AH185" s="1"/>
      <c r="AP185" s="1"/>
      <c r="AX185" s="1"/>
      <c r="BF185" s="1"/>
      <c r="BN185" s="1"/>
      <c r="BV185" s="1"/>
    </row>
    <row r="186" spans="2:74" ht="14.25" customHeight="1">
      <c r="B186" s="1"/>
      <c r="D186" s="2"/>
      <c r="E186" s="2"/>
      <c r="F186" s="2"/>
      <c r="J186" s="1"/>
      <c r="R186" s="1"/>
      <c r="Z186" s="1"/>
      <c r="AH186" s="1"/>
      <c r="AP186" s="1"/>
      <c r="AX186" s="1"/>
      <c r="BF186" s="1"/>
      <c r="BN186" s="1"/>
      <c r="BV186" s="1"/>
    </row>
    <row r="187" spans="2:74" ht="14.25" customHeight="1">
      <c r="B187" s="1"/>
      <c r="D187" s="2"/>
      <c r="E187" s="2"/>
      <c r="F187" s="2"/>
      <c r="J187" s="1"/>
      <c r="R187" s="1"/>
      <c r="Z187" s="1"/>
      <c r="AH187" s="1"/>
      <c r="AP187" s="1"/>
      <c r="AX187" s="1"/>
      <c r="BF187" s="1"/>
      <c r="BN187" s="1"/>
      <c r="BV187" s="1"/>
    </row>
    <row r="188" spans="2:74" ht="14.25" customHeight="1">
      <c r="B188" s="1"/>
      <c r="D188" s="2"/>
      <c r="E188" s="2"/>
      <c r="F188" s="2"/>
      <c r="J188" s="1"/>
      <c r="R188" s="1"/>
      <c r="Z188" s="1"/>
      <c r="AH188" s="1"/>
      <c r="AP188" s="1"/>
      <c r="AX188" s="1"/>
      <c r="BF188" s="1"/>
      <c r="BN188" s="1"/>
      <c r="BV188" s="1"/>
    </row>
    <row r="189" spans="2:74" ht="14.25" customHeight="1">
      <c r="B189" s="1"/>
      <c r="D189" s="2"/>
      <c r="E189" s="2"/>
      <c r="F189" s="2"/>
      <c r="J189" s="1"/>
      <c r="R189" s="1"/>
      <c r="Z189" s="1"/>
      <c r="AH189" s="1"/>
      <c r="AP189" s="1"/>
      <c r="AX189" s="1"/>
      <c r="BF189" s="1"/>
      <c r="BN189" s="1"/>
      <c r="BV189" s="1"/>
    </row>
    <row r="190" spans="2:74" ht="14.25" customHeight="1">
      <c r="B190" s="1"/>
      <c r="D190" s="2"/>
      <c r="E190" s="2"/>
      <c r="F190" s="2"/>
      <c r="J190" s="1"/>
      <c r="R190" s="1"/>
      <c r="Z190" s="1"/>
      <c r="AH190" s="1"/>
      <c r="AP190" s="1"/>
      <c r="AX190" s="1"/>
      <c r="BF190" s="1"/>
      <c r="BN190" s="1"/>
      <c r="BV190" s="1"/>
    </row>
    <row r="191" spans="2:74" ht="14.25" customHeight="1">
      <c r="B191" s="1"/>
      <c r="D191" s="2"/>
      <c r="E191" s="2"/>
      <c r="F191" s="2"/>
      <c r="J191" s="1"/>
      <c r="R191" s="1"/>
      <c r="Z191" s="1"/>
      <c r="AH191" s="1"/>
      <c r="AP191" s="1"/>
      <c r="AX191" s="1"/>
      <c r="BF191" s="1"/>
      <c r="BN191" s="1"/>
      <c r="BV191" s="1"/>
    </row>
    <row r="192" spans="2:74" ht="14.25" customHeight="1">
      <c r="B192" s="1"/>
      <c r="D192" s="2"/>
      <c r="E192" s="2"/>
      <c r="F192" s="2"/>
      <c r="J192" s="1"/>
      <c r="R192" s="1"/>
      <c r="Z192" s="1"/>
      <c r="AH192" s="1"/>
      <c r="AP192" s="1"/>
      <c r="AX192" s="1"/>
      <c r="BF192" s="1"/>
      <c r="BN192" s="1"/>
      <c r="BV192" s="1"/>
    </row>
    <row r="193" spans="2:74" ht="14.25" customHeight="1">
      <c r="B193" s="1"/>
      <c r="D193" s="2"/>
      <c r="E193" s="2"/>
      <c r="F193" s="2"/>
      <c r="J193" s="1"/>
      <c r="R193" s="1"/>
      <c r="Z193" s="1"/>
      <c r="AH193" s="1"/>
      <c r="AP193" s="1"/>
      <c r="AX193" s="1"/>
      <c r="BF193" s="1"/>
      <c r="BN193" s="1"/>
      <c r="BV193" s="1"/>
    </row>
    <row r="194" spans="2:74" ht="14.25" customHeight="1">
      <c r="B194" s="1"/>
      <c r="D194" s="2"/>
      <c r="E194" s="2"/>
      <c r="F194" s="2"/>
      <c r="J194" s="1"/>
      <c r="R194" s="1"/>
      <c r="Z194" s="1"/>
      <c r="AH194" s="1"/>
      <c r="AP194" s="1"/>
      <c r="AX194" s="1"/>
      <c r="BF194" s="1"/>
      <c r="BN194" s="1"/>
      <c r="BV194" s="1"/>
    </row>
    <row r="195" spans="2:74" ht="14.25" customHeight="1">
      <c r="B195" s="1"/>
      <c r="D195" s="2"/>
      <c r="E195" s="2"/>
      <c r="F195" s="2"/>
      <c r="J195" s="1"/>
      <c r="R195" s="1"/>
      <c r="Z195" s="1"/>
      <c r="AH195" s="1"/>
      <c r="AP195" s="1"/>
      <c r="AX195" s="1"/>
      <c r="BF195" s="1"/>
      <c r="BN195" s="1"/>
      <c r="BV195" s="1"/>
    </row>
    <row r="196" spans="2:74" ht="14.25" customHeight="1">
      <c r="B196" s="1"/>
      <c r="D196" s="2"/>
      <c r="E196" s="2"/>
      <c r="F196" s="2"/>
      <c r="J196" s="1"/>
      <c r="R196" s="1"/>
      <c r="Z196" s="1"/>
      <c r="AH196" s="1"/>
      <c r="AP196" s="1"/>
      <c r="AX196" s="1"/>
      <c r="BF196" s="1"/>
      <c r="BN196" s="1"/>
      <c r="BV196" s="1"/>
    </row>
    <row r="197" spans="2:74" ht="14.25" customHeight="1">
      <c r="B197" s="1"/>
      <c r="D197" s="2"/>
      <c r="E197" s="2"/>
      <c r="F197" s="2"/>
      <c r="J197" s="1"/>
      <c r="R197" s="1"/>
      <c r="Z197" s="1"/>
      <c r="AH197" s="1"/>
      <c r="AP197" s="1"/>
      <c r="AX197" s="1"/>
      <c r="BF197" s="1"/>
      <c r="BN197" s="1"/>
      <c r="BV197" s="1"/>
    </row>
    <row r="198" spans="2:74" ht="14.25" customHeight="1">
      <c r="B198" s="1"/>
      <c r="D198" s="2"/>
      <c r="E198" s="2"/>
      <c r="F198" s="2"/>
      <c r="J198" s="1"/>
      <c r="R198" s="1"/>
      <c r="Z198" s="1"/>
      <c r="AH198" s="1"/>
      <c r="AP198" s="1"/>
      <c r="AX198" s="1"/>
      <c r="BF198" s="1"/>
      <c r="BN198" s="1"/>
      <c r="BV198" s="1"/>
    </row>
    <row r="199" spans="2:74" ht="14.25" customHeight="1">
      <c r="B199" s="1"/>
      <c r="D199" s="2"/>
      <c r="E199" s="2"/>
      <c r="F199" s="2"/>
      <c r="J199" s="1"/>
      <c r="R199" s="1"/>
      <c r="Z199" s="1"/>
      <c r="AH199" s="1"/>
      <c r="AP199" s="1"/>
      <c r="AX199" s="1"/>
      <c r="BF199" s="1"/>
      <c r="BN199" s="1"/>
      <c r="BV199" s="1"/>
    </row>
    <row r="200" spans="2:74" ht="14.25" customHeight="1">
      <c r="B200" s="1"/>
      <c r="D200" s="2"/>
      <c r="E200" s="2"/>
      <c r="F200" s="2"/>
      <c r="J200" s="1"/>
      <c r="R200" s="1"/>
      <c r="Z200" s="1"/>
      <c r="AH200" s="1"/>
      <c r="AP200" s="1"/>
      <c r="AX200" s="1"/>
      <c r="BF200" s="1"/>
      <c r="BN200" s="1"/>
      <c r="BV200" s="1"/>
    </row>
    <row r="201" spans="2:74" ht="14.25" customHeight="1">
      <c r="B201" s="1"/>
      <c r="D201" s="2"/>
      <c r="E201" s="2"/>
      <c r="F201" s="2"/>
      <c r="J201" s="1"/>
      <c r="R201" s="1"/>
      <c r="Z201" s="1"/>
      <c r="AH201" s="1"/>
      <c r="AP201" s="1"/>
      <c r="AX201" s="1"/>
      <c r="BF201" s="1"/>
      <c r="BN201" s="1"/>
      <c r="BV201" s="1"/>
    </row>
    <row r="202" spans="2:74" ht="14.25" customHeight="1">
      <c r="B202" s="1"/>
      <c r="D202" s="2"/>
      <c r="E202" s="2"/>
      <c r="F202" s="2"/>
      <c r="J202" s="1"/>
      <c r="R202" s="1"/>
      <c r="Z202" s="1"/>
      <c r="AH202" s="1"/>
      <c r="AP202" s="1"/>
      <c r="AX202" s="1"/>
      <c r="BF202" s="1"/>
      <c r="BN202" s="1"/>
      <c r="BV202" s="1"/>
    </row>
    <row r="203" spans="2:74" ht="14.25" customHeight="1">
      <c r="B203" s="1"/>
      <c r="D203" s="2"/>
      <c r="E203" s="2"/>
      <c r="F203" s="2"/>
      <c r="J203" s="1"/>
      <c r="R203" s="1"/>
      <c r="Z203" s="1"/>
      <c r="AH203" s="1"/>
      <c r="AP203" s="1"/>
      <c r="AX203" s="1"/>
      <c r="BF203" s="1"/>
      <c r="BN203" s="1"/>
      <c r="BV203" s="1"/>
    </row>
    <row r="204" spans="2:74" ht="14.25" customHeight="1">
      <c r="B204" s="1"/>
      <c r="D204" s="2"/>
      <c r="E204" s="2"/>
      <c r="F204" s="2"/>
      <c r="J204" s="1"/>
      <c r="R204" s="1"/>
      <c r="Z204" s="1"/>
      <c r="AH204" s="1"/>
      <c r="AP204" s="1"/>
      <c r="AX204" s="1"/>
      <c r="BF204" s="1"/>
      <c r="BN204" s="1"/>
      <c r="BV204" s="1"/>
    </row>
    <row r="205" spans="2:74" ht="14.25" customHeight="1">
      <c r="B205" s="1"/>
      <c r="D205" s="2"/>
      <c r="E205" s="2"/>
      <c r="F205" s="2"/>
      <c r="J205" s="1"/>
      <c r="R205" s="1"/>
      <c r="Z205" s="1"/>
      <c r="AH205" s="1"/>
      <c r="AP205" s="1"/>
      <c r="AX205" s="1"/>
      <c r="BF205" s="1"/>
      <c r="BN205" s="1"/>
      <c r="BV205" s="1"/>
    </row>
    <row r="206" spans="2:74" ht="14.25" customHeight="1">
      <c r="B206" s="1"/>
      <c r="D206" s="2"/>
      <c r="E206" s="2"/>
      <c r="F206" s="2"/>
      <c r="J206" s="1"/>
      <c r="R206" s="1"/>
      <c r="Z206" s="1"/>
      <c r="AH206" s="1"/>
      <c r="AP206" s="1"/>
      <c r="AX206" s="1"/>
      <c r="BF206" s="1"/>
      <c r="BN206" s="1"/>
      <c r="BV206" s="1"/>
    </row>
    <row r="207" spans="2:74" ht="14.25" customHeight="1">
      <c r="B207" s="1"/>
      <c r="D207" s="2"/>
      <c r="E207" s="2"/>
      <c r="F207" s="2"/>
      <c r="J207" s="1"/>
      <c r="R207" s="1"/>
      <c r="Z207" s="1"/>
      <c r="AH207" s="1"/>
      <c r="AP207" s="1"/>
      <c r="AX207" s="1"/>
      <c r="BF207" s="1"/>
      <c r="BN207" s="1"/>
      <c r="BV207" s="1"/>
    </row>
    <row r="208" spans="2:74" ht="14.25" customHeight="1">
      <c r="B208" s="1"/>
      <c r="D208" s="2"/>
      <c r="E208" s="2"/>
      <c r="F208" s="2"/>
      <c r="J208" s="1"/>
      <c r="R208" s="1"/>
      <c r="Z208" s="1"/>
      <c r="AH208" s="1"/>
      <c r="AP208" s="1"/>
      <c r="AX208" s="1"/>
      <c r="BF208" s="1"/>
      <c r="BN208" s="1"/>
      <c r="BV208" s="1"/>
    </row>
    <row r="209" spans="2:74" ht="14.25" customHeight="1">
      <c r="B209" s="1"/>
      <c r="D209" s="2"/>
      <c r="E209" s="2"/>
      <c r="F209" s="2"/>
      <c r="J209" s="1"/>
      <c r="R209" s="1"/>
      <c r="Z209" s="1"/>
      <c r="AH209" s="1"/>
      <c r="AP209" s="1"/>
      <c r="AX209" s="1"/>
      <c r="BF209" s="1"/>
      <c r="BN209" s="1"/>
      <c r="BV209" s="1"/>
    </row>
    <row r="210" spans="2:74" ht="14.25" customHeight="1">
      <c r="B210" s="1"/>
      <c r="D210" s="2"/>
      <c r="E210" s="2"/>
      <c r="F210" s="2"/>
      <c r="J210" s="1"/>
      <c r="R210" s="1"/>
      <c r="Z210" s="1"/>
      <c r="AH210" s="1"/>
      <c r="AP210" s="1"/>
      <c r="AX210" s="1"/>
      <c r="BF210" s="1"/>
      <c r="BN210" s="1"/>
      <c r="BV210" s="1"/>
    </row>
    <row r="211" spans="2:74" ht="14.25" customHeight="1">
      <c r="B211" s="1"/>
      <c r="D211" s="2"/>
      <c r="E211" s="2"/>
      <c r="F211" s="2"/>
      <c r="J211" s="1"/>
      <c r="R211" s="1"/>
      <c r="Z211" s="1"/>
      <c r="AH211" s="1"/>
      <c r="AP211" s="1"/>
      <c r="AX211" s="1"/>
      <c r="BF211" s="1"/>
      <c r="BN211" s="1"/>
      <c r="BV211" s="1"/>
    </row>
    <row r="212" spans="2:74" ht="14.25" customHeight="1">
      <c r="B212" s="1"/>
      <c r="D212" s="2"/>
      <c r="E212" s="2"/>
      <c r="F212" s="2"/>
      <c r="J212" s="1"/>
      <c r="R212" s="1"/>
      <c r="Z212" s="1"/>
      <c r="AH212" s="1"/>
      <c r="AP212" s="1"/>
      <c r="AX212" s="1"/>
      <c r="BF212" s="1"/>
      <c r="BN212" s="1"/>
      <c r="BV212" s="1"/>
    </row>
    <row r="213" spans="2:74" ht="14.25" customHeight="1">
      <c r="B213" s="1"/>
      <c r="D213" s="2"/>
      <c r="E213" s="2"/>
      <c r="F213" s="2"/>
      <c r="J213" s="1"/>
      <c r="R213" s="1"/>
      <c r="Z213" s="1"/>
      <c r="AH213" s="1"/>
      <c r="AP213" s="1"/>
      <c r="AX213" s="1"/>
      <c r="BF213" s="1"/>
      <c r="BN213" s="1"/>
      <c r="BV213" s="1"/>
    </row>
    <row r="214" spans="2:74" ht="14.25" customHeight="1">
      <c r="B214" s="1"/>
      <c r="D214" s="2"/>
      <c r="E214" s="2"/>
      <c r="F214" s="2"/>
      <c r="J214" s="1"/>
      <c r="R214" s="1"/>
      <c r="Z214" s="1"/>
      <c r="AH214" s="1"/>
      <c r="AP214" s="1"/>
      <c r="AX214" s="1"/>
      <c r="BF214" s="1"/>
      <c r="BN214" s="1"/>
      <c r="BV214" s="1"/>
    </row>
    <row r="215" spans="2:74" ht="14.25" customHeight="1">
      <c r="B215" s="1"/>
      <c r="D215" s="2"/>
      <c r="E215" s="2"/>
      <c r="F215" s="2"/>
      <c r="J215" s="1"/>
      <c r="R215" s="1"/>
      <c r="Z215" s="1"/>
      <c r="AH215" s="1"/>
      <c r="AP215" s="1"/>
      <c r="AX215" s="1"/>
      <c r="BF215" s="1"/>
      <c r="BN215" s="1"/>
      <c r="BV215" s="1"/>
    </row>
    <row r="216" spans="2:74" ht="14.25" customHeight="1">
      <c r="B216" s="1"/>
      <c r="D216" s="2"/>
      <c r="E216" s="2"/>
      <c r="F216" s="2"/>
      <c r="J216" s="1"/>
      <c r="R216" s="1"/>
      <c r="Z216" s="1"/>
      <c r="AH216" s="1"/>
      <c r="AP216" s="1"/>
      <c r="AX216" s="1"/>
      <c r="BF216" s="1"/>
      <c r="BN216" s="1"/>
      <c r="BV216" s="1"/>
    </row>
    <row r="217" spans="2:74" ht="14.25" customHeight="1">
      <c r="B217" s="1"/>
      <c r="D217" s="2"/>
      <c r="E217" s="2"/>
      <c r="F217" s="2"/>
      <c r="J217" s="1"/>
      <c r="R217" s="1"/>
      <c r="Z217" s="1"/>
      <c r="AH217" s="1"/>
      <c r="AP217" s="1"/>
      <c r="AX217" s="1"/>
      <c r="BF217" s="1"/>
      <c r="BN217" s="1"/>
      <c r="BV217" s="1"/>
    </row>
    <row r="218" spans="2:74" ht="14.25" customHeight="1">
      <c r="B218" s="1"/>
      <c r="D218" s="2"/>
      <c r="E218" s="2"/>
      <c r="F218" s="2"/>
      <c r="J218" s="1"/>
      <c r="R218" s="1"/>
      <c r="Z218" s="1"/>
      <c r="AH218" s="1"/>
      <c r="AP218" s="1"/>
      <c r="AX218" s="1"/>
      <c r="BF218" s="1"/>
      <c r="BN218" s="1"/>
      <c r="BV218" s="1"/>
    </row>
    <row r="219" spans="2:74" ht="14.25" customHeight="1">
      <c r="B219" s="1"/>
      <c r="D219" s="2"/>
      <c r="E219" s="2"/>
      <c r="F219" s="2"/>
      <c r="J219" s="1"/>
      <c r="R219" s="1"/>
      <c r="Z219" s="1"/>
      <c r="AH219" s="1"/>
      <c r="AP219" s="1"/>
      <c r="AX219" s="1"/>
      <c r="BF219" s="1"/>
      <c r="BN219" s="1"/>
      <c r="BV219" s="1"/>
    </row>
    <row r="220" spans="2:74" ht="14.25" customHeight="1">
      <c r="B220" s="1"/>
      <c r="D220" s="2"/>
      <c r="E220" s="2"/>
      <c r="F220" s="2"/>
      <c r="J220" s="1"/>
      <c r="R220" s="1"/>
      <c r="Z220" s="1"/>
      <c r="AH220" s="1"/>
      <c r="AP220" s="1"/>
      <c r="AX220" s="1"/>
      <c r="BF220" s="1"/>
      <c r="BN220" s="1"/>
      <c r="BV220" s="1"/>
    </row>
    <row r="221" spans="2:74" ht="14.25" customHeight="1">
      <c r="B221" s="1"/>
      <c r="D221" s="2"/>
      <c r="E221" s="2"/>
      <c r="F221" s="2"/>
      <c r="J221" s="1"/>
      <c r="R221" s="1"/>
      <c r="Z221" s="1"/>
      <c r="AH221" s="1"/>
      <c r="AP221" s="1"/>
      <c r="AX221" s="1"/>
      <c r="BF221" s="1"/>
      <c r="BN221" s="1"/>
      <c r="BV221" s="1"/>
    </row>
    <row r="222" spans="2:74" ht="14.25" customHeight="1">
      <c r="B222" s="1"/>
      <c r="D222" s="2"/>
      <c r="E222" s="2"/>
      <c r="F222" s="2"/>
      <c r="J222" s="1"/>
      <c r="R222" s="1"/>
      <c r="Z222" s="1"/>
      <c r="AH222" s="1"/>
      <c r="AP222" s="1"/>
      <c r="AX222" s="1"/>
      <c r="BF222" s="1"/>
      <c r="BN222" s="1"/>
      <c r="BV222" s="1"/>
    </row>
    <row r="223" spans="2:74" ht="14.25" customHeight="1">
      <c r="B223" s="1"/>
      <c r="D223" s="2"/>
      <c r="E223" s="2"/>
      <c r="F223" s="2"/>
      <c r="J223" s="1"/>
      <c r="R223" s="1"/>
      <c r="Z223" s="1"/>
      <c r="AH223" s="1"/>
      <c r="AP223" s="1"/>
      <c r="AX223" s="1"/>
      <c r="BF223" s="1"/>
      <c r="BN223" s="1"/>
      <c r="BV223" s="1"/>
    </row>
    <row r="224" spans="2:74" ht="14.25" customHeight="1">
      <c r="B224" s="1"/>
      <c r="D224" s="2"/>
      <c r="E224" s="2"/>
      <c r="F224" s="2"/>
      <c r="J224" s="1"/>
      <c r="R224" s="1"/>
      <c r="Z224" s="1"/>
      <c r="AH224" s="1"/>
      <c r="AP224" s="1"/>
      <c r="AX224" s="1"/>
      <c r="BF224" s="1"/>
      <c r="BN224" s="1"/>
      <c r="BV224" s="1"/>
    </row>
    <row r="225" spans="2:74" ht="14.25" customHeight="1">
      <c r="B225" s="1"/>
      <c r="D225" s="2"/>
      <c r="E225" s="2"/>
      <c r="F225" s="2"/>
      <c r="J225" s="1"/>
      <c r="R225" s="1"/>
      <c r="Z225" s="1"/>
      <c r="AH225" s="1"/>
      <c r="AP225" s="1"/>
      <c r="AX225" s="1"/>
      <c r="BF225" s="1"/>
      <c r="BN225" s="1"/>
      <c r="BV225" s="1"/>
    </row>
    <row r="226" spans="2:74" ht="14.25" customHeight="1">
      <c r="B226" s="1"/>
      <c r="D226" s="2"/>
      <c r="E226" s="2"/>
      <c r="F226" s="2"/>
      <c r="J226" s="1"/>
      <c r="R226" s="1"/>
      <c r="Z226" s="1"/>
      <c r="AH226" s="1"/>
      <c r="AP226" s="1"/>
      <c r="AX226" s="1"/>
      <c r="BF226" s="1"/>
      <c r="BN226" s="1"/>
      <c r="BV226" s="1"/>
    </row>
    <row r="227" spans="2:74" ht="14.25" customHeight="1">
      <c r="B227" s="1"/>
      <c r="D227" s="2"/>
      <c r="E227" s="2"/>
      <c r="F227" s="2"/>
      <c r="J227" s="1"/>
      <c r="R227" s="1"/>
      <c r="Z227" s="1"/>
      <c r="AH227" s="1"/>
      <c r="AP227" s="1"/>
      <c r="AX227" s="1"/>
      <c r="BF227" s="1"/>
      <c r="BN227" s="1"/>
      <c r="BV227" s="1"/>
    </row>
    <row r="228" spans="2:74" ht="14.25" customHeight="1">
      <c r="B228" s="1"/>
      <c r="D228" s="2"/>
      <c r="E228" s="2"/>
      <c r="F228" s="2"/>
      <c r="J228" s="1"/>
      <c r="R228" s="1"/>
      <c r="Z228" s="1"/>
      <c r="AH228" s="1"/>
      <c r="AP228" s="1"/>
      <c r="AX228" s="1"/>
      <c r="BF228" s="1"/>
      <c r="BN228" s="1"/>
      <c r="BV228" s="1"/>
    </row>
    <row r="229" spans="2:74" ht="14.25" customHeight="1">
      <c r="B229" s="1"/>
      <c r="D229" s="2"/>
      <c r="E229" s="2"/>
      <c r="F229" s="2"/>
      <c r="J229" s="1"/>
      <c r="R229" s="1"/>
      <c r="Z229" s="1"/>
      <c r="AH229" s="1"/>
      <c r="AP229" s="1"/>
      <c r="AX229" s="1"/>
      <c r="BF229" s="1"/>
      <c r="BN229" s="1"/>
      <c r="BV229" s="1"/>
    </row>
    <row r="230" spans="2:74" ht="14.25" customHeight="1">
      <c r="B230" s="1"/>
      <c r="D230" s="2"/>
      <c r="E230" s="2"/>
      <c r="F230" s="2"/>
      <c r="J230" s="1"/>
      <c r="R230" s="1"/>
      <c r="Z230" s="1"/>
      <c r="AH230" s="1"/>
      <c r="AP230" s="1"/>
      <c r="AX230" s="1"/>
      <c r="BF230" s="1"/>
      <c r="BN230" s="1"/>
      <c r="BV230" s="1"/>
    </row>
    <row r="231" spans="2:74" ht="14.25" customHeight="1">
      <c r="B231" s="1"/>
      <c r="D231" s="2"/>
      <c r="E231" s="2"/>
      <c r="F231" s="2"/>
      <c r="J231" s="1"/>
      <c r="R231" s="1"/>
      <c r="Z231" s="1"/>
      <c r="AH231" s="1"/>
      <c r="AP231" s="1"/>
      <c r="AX231" s="1"/>
      <c r="BF231" s="1"/>
      <c r="BN231" s="1"/>
      <c r="BV231" s="1"/>
    </row>
    <row r="232" spans="2:74" ht="14.25" customHeight="1">
      <c r="B232" s="1"/>
      <c r="D232" s="2"/>
      <c r="E232" s="2"/>
      <c r="F232" s="2"/>
      <c r="J232" s="1"/>
      <c r="R232" s="1"/>
      <c r="Z232" s="1"/>
      <c r="AH232" s="1"/>
      <c r="AP232" s="1"/>
      <c r="AX232" s="1"/>
      <c r="BF232" s="1"/>
      <c r="BN232" s="1"/>
      <c r="BV232" s="1"/>
    </row>
    <row r="233" spans="2:74" ht="14.25" customHeight="1">
      <c r="B233" s="1"/>
      <c r="D233" s="2"/>
      <c r="E233" s="2"/>
      <c r="F233" s="2"/>
      <c r="J233" s="1"/>
      <c r="R233" s="1"/>
      <c r="Z233" s="1"/>
      <c r="AH233" s="1"/>
      <c r="AP233" s="1"/>
      <c r="AX233" s="1"/>
      <c r="BF233" s="1"/>
      <c r="BN233" s="1"/>
      <c r="BV233" s="1"/>
    </row>
    <row r="234" spans="2:74" ht="14.25" customHeight="1">
      <c r="B234" s="1"/>
      <c r="D234" s="2"/>
      <c r="E234" s="2"/>
      <c r="F234" s="2"/>
      <c r="J234" s="1"/>
      <c r="R234" s="1"/>
      <c r="Z234" s="1"/>
      <c r="AH234" s="1"/>
      <c r="AP234" s="1"/>
      <c r="AX234" s="1"/>
      <c r="BF234" s="1"/>
      <c r="BN234" s="1"/>
      <c r="BV234" s="1"/>
    </row>
    <row r="235" spans="2:74" ht="14.25" customHeight="1">
      <c r="B235" s="1"/>
      <c r="D235" s="2"/>
      <c r="E235" s="2"/>
      <c r="F235" s="2"/>
      <c r="J235" s="1"/>
      <c r="R235" s="1"/>
      <c r="Z235" s="1"/>
      <c r="AH235" s="1"/>
      <c r="AP235" s="1"/>
      <c r="AX235" s="1"/>
      <c r="BF235" s="1"/>
      <c r="BN235" s="1"/>
      <c r="BV235" s="1"/>
    </row>
    <row r="236" spans="2:74" ht="14.25" customHeight="1">
      <c r="B236" s="1"/>
      <c r="D236" s="2"/>
      <c r="E236" s="2"/>
      <c r="F236" s="2"/>
      <c r="J236" s="1"/>
      <c r="R236" s="1"/>
      <c r="Z236" s="1"/>
      <c r="AH236" s="1"/>
      <c r="AP236" s="1"/>
      <c r="AX236" s="1"/>
      <c r="BF236" s="1"/>
      <c r="BN236" s="1"/>
      <c r="BV236" s="1"/>
    </row>
    <row r="237" spans="2:74" ht="14.25" customHeight="1">
      <c r="B237" s="1"/>
      <c r="D237" s="2"/>
      <c r="E237" s="2"/>
      <c r="F237" s="2"/>
      <c r="J237" s="1"/>
      <c r="R237" s="1"/>
      <c r="Z237" s="1"/>
      <c r="AH237" s="1"/>
      <c r="AP237" s="1"/>
      <c r="AX237" s="1"/>
      <c r="BF237" s="1"/>
      <c r="BN237" s="1"/>
      <c r="BV237" s="1"/>
    </row>
    <row r="238" spans="2:74" ht="14.25" customHeight="1">
      <c r="B238" s="1"/>
      <c r="D238" s="2"/>
      <c r="E238" s="2"/>
      <c r="F238" s="2"/>
      <c r="J238" s="1"/>
      <c r="R238" s="1"/>
      <c r="Z238" s="1"/>
      <c r="AH238" s="1"/>
      <c r="AP238" s="1"/>
      <c r="AX238" s="1"/>
      <c r="BF238" s="1"/>
      <c r="BN238" s="1"/>
      <c r="BV238" s="1"/>
    </row>
    <row r="239" spans="2:74" ht="14.25" customHeight="1">
      <c r="B239" s="1"/>
      <c r="D239" s="2"/>
      <c r="E239" s="2"/>
      <c r="F239" s="2"/>
      <c r="J239" s="1"/>
      <c r="R239" s="1"/>
      <c r="Z239" s="1"/>
      <c r="AH239" s="1"/>
      <c r="AP239" s="1"/>
      <c r="AX239" s="1"/>
      <c r="BF239" s="1"/>
      <c r="BN239" s="1"/>
      <c r="BV239" s="1"/>
    </row>
    <row r="240" spans="2:74" ht="14.25" customHeight="1">
      <c r="B240" s="1"/>
      <c r="D240" s="2"/>
      <c r="E240" s="2"/>
      <c r="F240" s="2"/>
      <c r="J240" s="1"/>
      <c r="R240" s="1"/>
      <c r="Z240" s="1"/>
      <c r="AH240" s="1"/>
      <c r="AP240" s="1"/>
      <c r="AX240" s="1"/>
      <c r="BF240" s="1"/>
      <c r="BN240" s="1"/>
      <c r="BV240" s="1"/>
    </row>
    <row r="241" spans="2:74" ht="14.25" customHeight="1">
      <c r="B241" s="1"/>
      <c r="D241" s="2"/>
      <c r="E241" s="2"/>
      <c r="F241" s="2"/>
      <c r="J241" s="1"/>
      <c r="R241" s="1"/>
      <c r="Z241" s="1"/>
      <c r="AH241" s="1"/>
      <c r="AP241" s="1"/>
      <c r="AX241" s="1"/>
      <c r="BF241" s="1"/>
      <c r="BN241" s="1"/>
      <c r="BV241" s="1"/>
    </row>
    <row r="242" spans="2:74" ht="14.25" customHeight="1">
      <c r="B242" s="1"/>
      <c r="D242" s="2"/>
      <c r="E242" s="2"/>
      <c r="F242" s="2"/>
      <c r="J242" s="1"/>
      <c r="R242" s="1"/>
      <c r="Z242" s="1"/>
      <c r="AH242" s="1"/>
      <c r="AP242" s="1"/>
      <c r="AX242" s="1"/>
      <c r="BF242" s="1"/>
      <c r="BN242" s="1"/>
      <c r="BV242" s="1"/>
    </row>
    <row r="243" spans="2:74" ht="14.25" customHeight="1">
      <c r="B243" s="1"/>
      <c r="D243" s="2"/>
      <c r="E243" s="2"/>
      <c r="F243" s="2"/>
      <c r="J243" s="1"/>
      <c r="R243" s="1"/>
      <c r="Z243" s="1"/>
      <c r="AH243" s="1"/>
      <c r="AP243" s="1"/>
      <c r="AX243" s="1"/>
      <c r="BF243" s="1"/>
      <c r="BN243" s="1"/>
      <c r="BV243" s="1"/>
    </row>
    <row r="244" spans="2:74" ht="14.25" customHeight="1">
      <c r="B244" s="1"/>
      <c r="D244" s="2"/>
      <c r="E244" s="2"/>
      <c r="F244" s="2"/>
      <c r="J244" s="1"/>
      <c r="R244" s="1"/>
      <c r="Z244" s="1"/>
      <c r="AH244" s="1"/>
      <c r="AP244" s="1"/>
      <c r="AX244" s="1"/>
      <c r="BF244" s="1"/>
      <c r="BN244" s="1"/>
      <c r="BV244" s="1"/>
    </row>
    <row r="245" spans="2:74" ht="14.25" customHeight="1">
      <c r="B245" s="1"/>
      <c r="D245" s="2"/>
      <c r="E245" s="2"/>
      <c r="F245" s="2"/>
      <c r="J245" s="1"/>
      <c r="R245" s="1"/>
      <c r="Z245" s="1"/>
      <c r="AH245" s="1"/>
      <c r="AP245" s="1"/>
      <c r="AX245" s="1"/>
      <c r="BF245" s="1"/>
      <c r="BN245" s="1"/>
      <c r="BV245" s="1"/>
    </row>
    <row r="246" spans="2:74" ht="14.25" customHeight="1">
      <c r="B246" s="1"/>
      <c r="D246" s="2"/>
      <c r="E246" s="2"/>
      <c r="F246" s="2"/>
      <c r="J246" s="1"/>
      <c r="R246" s="1"/>
      <c r="Z246" s="1"/>
      <c r="AH246" s="1"/>
      <c r="AP246" s="1"/>
      <c r="AX246" s="1"/>
      <c r="BF246" s="1"/>
      <c r="BN246" s="1"/>
      <c r="BV246" s="1"/>
    </row>
    <row r="247" spans="2:74" ht="14.25" customHeight="1">
      <c r="B247" s="1"/>
      <c r="D247" s="2"/>
      <c r="E247" s="2"/>
      <c r="F247" s="2"/>
      <c r="J247" s="1"/>
      <c r="R247" s="1"/>
      <c r="Z247" s="1"/>
      <c r="AH247" s="1"/>
      <c r="AP247" s="1"/>
      <c r="AX247" s="1"/>
      <c r="BF247" s="1"/>
      <c r="BN247" s="1"/>
      <c r="BV247" s="1"/>
    </row>
    <row r="248" spans="2:74" ht="14.25" customHeight="1">
      <c r="B248" s="1"/>
      <c r="D248" s="2"/>
      <c r="E248" s="2"/>
      <c r="F248" s="2"/>
      <c r="J248" s="1"/>
      <c r="R248" s="1"/>
      <c r="Z248" s="1"/>
      <c r="AH248" s="1"/>
      <c r="AP248" s="1"/>
      <c r="AX248" s="1"/>
      <c r="BF248" s="1"/>
      <c r="BN248" s="1"/>
      <c r="BV248" s="1"/>
    </row>
    <row r="249" spans="2:74" ht="14.25" customHeight="1">
      <c r="B249" s="1"/>
      <c r="D249" s="2"/>
      <c r="E249" s="2"/>
      <c r="F249" s="2"/>
      <c r="J249" s="1"/>
      <c r="R249" s="1"/>
      <c r="Z249" s="1"/>
      <c r="AH249" s="1"/>
      <c r="AP249" s="1"/>
      <c r="AX249" s="1"/>
      <c r="BF249" s="1"/>
      <c r="BN249" s="1"/>
      <c r="BV249" s="1"/>
    </row>
    <row r="250" spans="2:74" ht="14.25" customHeight="1">
      <c r="B250" s="1"/>
      <c r="D250" s="2"/>
      <c r="E250" s="2"/>
      <c r="F250" s="2"/>
      <c r="J250" s="1"/>
      <c r="R250" s="1"/>
      <c r="Z250" s="1"/>
      <c r="AH250" s="1"/>
      <c r="AP250" s="1"/>
      <c r="AX250" s="1"/>
      <c r="BF250" s="1"/>
      <c r="BN250" s="1"/>
      <c r="BV250" s="1"/>
    </row>
    <row r="251" spans="2:74" ht="14.25" customHeight="1">
      <c r="B251" s="1"/>
      <c r="D251" s="2"/>
      <c r="E251" s="2"/>
      <c r="F251" s="2"/>
      <c r="J251" s="1"/>
      <c r="R251" s="1"/>
      <c r="Z251" s="1"/>
      <c r="AH251" s="1"/>
      <c r="AP251" s="1"/>
      <c r="AX251" s="1"/>
      <c r="BF251" s="1"/>
      <c r="BN251" s="1"/>
      <c r="BV251" s="1"/>
    </row>
    <row r="252" spans="2:74" ht="14.25" customHeight="1">
      <c r="B252" s="1"/>
      <c r="D252" s="2"/>
      <c r="E252" s="2"/>
      <c r="F252" s="2"/>
      <c r="J252" s="1"/>
      <c r="R252" s="1"/>
      <c r="Z252" s="1"/>
      <c r="AH252" s="1"/>
      <c r="AP252" s="1"/>
      <c r="AX252" s="1"/>
      <c r="BF252" s="1"/>
      <c r="BN252" s="1"/>
      <c r="BV252" s="1"/>
    </row>
    <row r="253" spans="2:74" ht="14.25" customHeight="1">
      <c r="B253" s="1"/>
      <c r="D253" s="2"/>
      <c r="E253" s="2"/>
      <c r="F253" s="2"/>
      <c r="J253" s="1"/>
      <c r="R253" s="1"/>
      <c r="Z253" s="1"/>
      <c r="AH253" s="1"/>
      <c r="AP253" s="1"/>
      <c r="AX253" s="1"/>
      <c r="BF253" s="1"/>
      <c r="BN253" s="1"/>
      <c r="BV253" s="1"/>
    </row>
    <row r="254" spans="2:74" ht="14.25" customHeight="1">
      <c r="B254" s="1"/>
      <c r="D254" s="2"/>
      <c r="E254" s="2"/>
      <c r="F254" s="2"/>
      <c r="J254" s="1"/>
      <c r="R254" s="1"/>
      <c r="Z254" s="1"/>
      <c r="AH254" s="1"/>
      <c r="AP254" s="1"/>
      <c r="AX254" s="1"/>
      <c r="BF254" s="1"/>
      <c r="BN254" s="1"/>
      <c r="BV254" s="1"/>
    </row>
    <row r="255" spans="2:74" ht="14.25" customHeight="1">
      <c r="B255" s="1"/>
      <c r="D255" s="2"/>
      <c r="E255" s="2"/>
      <c r="F255" s="2"/>
      <c r="J255" s="1"/>
      <c r="R255" s="1"/>
      <c r="Z255" s="1"/>
      <c r="AH255" s="1"/>
      <c r="AP255" s="1"/>
      <c r="AX255" s="1"/>
      <c r="BF255" s="1"/>
      <c r="BN255" s="1"/>
      <c r="BV255" s="1"/>
    </row>
    <row r="256" spans="2:74" ht="14.25" customHeight="1">
      <c r="B256" s="1"/>
      <c r="D256" s="2"/>
      <c r="E256" s="2"/>
      <c r="F256" s="2"/>
      <c r="J256" s="1"/>
      <c r="R256" s="1"/>
      <c r="Z256" s="1"/>
      <c r="AH256" s="1"/>
      <c r="AP256" s="1"/>
      <c r="AX256" s="1"/>
      <c r="BF256" s="1"/>
      <c r="BN256" s="1"/>
      <c r="BV256" s="1"/>
    </row>
    <row r="257" spans="2:74" ht="14.25" customHeight="1">
      <c r="B257" s="1"/>
      <c r="D257" s="2"/>
      <c r="E257" s="2"/>
      <c r="F257" s="2"/>
      <c r="J257" s="1"/>
      <c r="R257" s="1"/>
      <c r="Z257" s="1"/>
      <c r="AH257" s="1"/>
      <c r="AP257" s="1"/>
      <c r="AX257" s="1"/>
      <c r="BF257" s="1"/>
      <c r="BN257" s="1"/>
      <c r="BV257" s="1"/>
    </row>
    <row r="258" spans="2:74" ht="14.25" customHeight="1">
      <c r="B258" s="1"/>
      <c r="D258" s="2"/>
      <c r="E258" s="2"/>
      <c r="F258" s="2"/>
      <c r="J258" s="1"/>
      <c r="R258" s="1"/>
      <c r="Z258" s="1"/>
      <c r="AH258" s="1"/>
      <c r="AP258" s="1"/>
      <c r="AX258" s="1"/>
      <c r="BF258" s="1"/>
      <c r="BN258" s="1"/>
      <c r="BV258" s="1"/>
    </row>
    <row r="259" spans="2:74" ht="14.25" customHeight="1">
      <c r="B259" s="1"/>
      <c r="D259" s="2"/>
      <c r="E259" s="2"/>
      <c r="F259" s="2"/>
      <c r="J259" s="1"/>
      <c r="R259" s="1"/>
      <c r="Z259" s="1"/>
      <c r="AH259" s="1"/>
      <c r="AP259" s="1"/>
      <c r="AX259" s="1"/>
      <c r="BF259" s="1"/>
      <c r="BN259" s="1"/>
      <c r="BV259" s="1"/>
    </row>
    <row r="260" spans="2:74" ht="14.25" customHeight="1">
      <c r="B260" s="1"/>
      <c r="D260" s="2"/>
      <c r="E260" s="2"/>
      <c r="F260" s="2"/>
      <c r="J260" s="1"/>
      <c r="R260" s="1"/>
      <c r="Z260" s="1"/>
      <c r="AH260" s="1"/>
      <c r="AP260" s="1"/>
      <c r="AX260" s="1"/>
      <c r="BF260" s="1"/>
      <c r="BN260" s="1"/>
      <c r="BV260" s="1"/>
    </row>
    <row r="261" spans="2:74" ht="14.25" customHeight="1">
      <c r="B261" s="1"/>
      <c r="D261" s="2"/>
      <c r="E261" s="2"/>
      <c r="F261" s="2"/>
      <c r="J261" s="1"/>
      <c r="R261" s="1"/>
      <c r="Z261" s="1"/>
      <c r="AH261" s="1"/>
      <c r="AP261" s="1"/>
      <c r="AX261" s="1"/>
      <c r="BF261" s="1"/>
      <c r="BN261" s="1"/>
      <c r="BV261" s="1"/>
    </row>
    <row r="262" spans="2:74" ht="14.25" customHeight="1">
      <c r="B262" s="1"/>
      <c r="D262" s="2"/>
      <c r="E262" s="2"/>
      <c r="F262" s="2"/>
      <c r="J262" s="1"/>
      <c r="R262" s="1"/>
      <c r="Z262" s="1"/>
      <c r="AH262" s="1"/>
      <c r="AP262" s="1"/>
      <c r="AX262" s="1"/>
      <c r="BF262" s="1"/>
      <c r="BN262" s="1"/>
      <c r="BV262" s="1"/>
    </row>
    <row r="263" spans="2:74" ht="14.25" customHeight="1">
      <c r="B263" s="1"/>
      <c r="D263" s="2"/>
      <c r="E263" s="2"/>
      <c r="F263" s="2"/>
      <c r="J263" s="1"/>
      <c r="R263" s="1"/>
      <c r="Z263" s="1"/>
      <c r="AH263" s="1"/>
      <c r="AP263" s="1"/>
      <c r="AX263" s="1"/>
      <c r="BF263" s="1"/>
      <c r="BN263" s="1"/>
      <c r="BV263" s="1"/>
    </row>
    <row r="264" spans="2:74" ht="14.25" customHeight="1">
      <c r="B264" s="1"/>
      <c r="D264" s="2"/>
      <c r="E264" s="2"/>
      <c r="F264" s="2"/>
      <c r="J264" s="1"/>
      <c r="R264" s="1"/>
      <c r="Z264" s="1"/>
      <c r="AH264" s="1"/>
      <c r="AP264" s="1"/>
      <c r="AX264" s="1"/>
      <c r="BF264" s="1"/>
      <c r="BN264" s="1"/>
      <c r="BV264" s="1"/>
    </row>
    <row r="265" spans="2:74" ht="14.25" customHeight="1">
      <c r="B265" s="1"/>
      <c r="D265" s="2"/>
      <c r="E265" s="2"/>
      <c r="F265" s="2"/>
      <c r="J265" s="1"/>
      <c r="R265" s="1"/>
      <c r="Z265" s="1"/>
      <c r="AH265" s="1"/>
      <c r="AP265" s="1"/>
      <c r="AX265" s="1"/>
      <c r="BF265" s="1"/>
      <c r="BN265" s="1"/>
      <c r="BV265" s="1"/>
    </row>
    <row r="266" spans="2:74" ht="14.25" customHeight="1">
      <c r="B266" s="1"/>
      <c r="D266" s="2"/>
      <c r="E266" s="2"/>
      <c r="F266" s="2"/>
      <c r="J266" s="1"/>
      <c r="R266" s="1"/>
      <c r="Z266" s="1"/>
      <c r="AH266" s="1"/>
      <c r="AP266" s="1"/>
      <c r="AX266" s="1"/>
      <c r="BF266" s="1"/>
      <c r="BN266" s="1"/>
      <c r="BV266" s="1"/>
    </row>
    <row r="267" spans="2:74" ht="14.25" customHeight="1">
      <c r="B267" s="1"/>
      <c r="D267" s="2"/>
      <c r="E267" s="2"/>
      <c r="F267" s="2"/>
      <c r="J267" s="1"/>
      <c r="R267" s="1"/>
      <c r="Z267" s="1"/>
      <c r="AH267" s="1"/>
      <c r="AP267" s="1"/>
      <c r="AX267" s="1"/>
      <c r="BF267" s="1"/>
      <c r="BN267" s="1"/>
      <c r="BV267" s="1"/>
    </row>
    <row r="268" spans="2:74" ht="14.25" customHeight="1">
      <c r="B268" s="1"/>
      <c r="D268" s="2"/>
      <c r="E268" s="2"/>
      <c r="F268" s="2"/>
      <c r="J268" s="1"/>
      <c r="R268" s="1"/>
      <c r="Z268" s="1"/>
      <c r="AH268" s="1"/>
      <c r="AP268" s="1"/>
      <c r="AX268" s="1"/>
      <c r="BF268" s="1"/>
      <c r="BN268" s="1"/>
      <c r="BV268" s="1"/>
    </row>
    <row r="269" spans="2:74" ht="14.25" customHeight="1">
      <c r="B269" s="1"/>
      <c r="D269" s="2"/>
      <c r="E269" s="2"/>
      <c r="F269" s="2"/>
      <c r="J269" s="1"/>
      <c r="R269" s="1"/>
      <c r="Z269" s="1"/>
      <c r="AH269" s="1"/>
      <c r="AP269" s="1"/>
      <c r="AX269" s="1"/>
      <c r="BF269" s="1"/>
      <c r="BN269" s="1"/>
      <c r="BV269" s="1"/>
    </row>
    <row r="270" spans="2:74" ht="14.25" customHeight="1">
      <c r="B270" s="1"/>
      <c r="D270" s="2"/>
      <c r="E270" s="2"/>
      <c r="F270" s="2"/>
      <c r="J270" s="1"/>
      <c r="R270" s="1"/>
      <c r="Z270" s="1"/>
      <c r="AH270" s="1"/>
      <c r="AP270" s="1"/>
      <c r="AX270" s="1"/>
      <c r="BF270" s="1"/>
      <c r="BN270" s="1"/>
      <c r="BV270" s="1"/>
    </row>
    <row r="271" spans="2:74" ht="14.25" customHeight="1">
      <c r="B271" s="1"/>
      <c r="D271" s="2"/>
      <c r="E271" s="2"/>
      <c r="F271" s="2"/>
      <c r="J271" s="1"/>
      <c r="R271" s="1"/>
      <c r="Z271" s="1"/>
      <c r="AH271" s="1"/>
      <c r="AP271" s="1"/>
      <c r="AX271" s="1"/>
      <c r="BF271" s="1"/>
      <c r="BN271" s="1"/>
      <c r="BV271" s="1"/>
    </row>
    <row r="272" spans="2:74" ht="14.25" customHeight="1">
      <c r="B272" s="1"/>
      <c r="D272" s="2"/>
      <c r="E272" s="2"/>
      <c r="F272" s="2"/>
      <c r="J272" s="1"/>
      <c r="R272" s="1"/>
      <c r="Z272" s="1"/>
      <c r="AH272" s="1"/>
      <c r="AP272" s="1"/>
      <c r="AX272" s="1"/>
      <c r="BF272" s="1"/>
      <c r="BN272" s="1"/>
      <c r="BV272" s="1"/>
    </row>
    <row r="273" spans="2:74" ht="14.25" customHeight="1">
      <c r="B273" s="1"/>
      <c r="D273" s="2"/>
      <c r="E273" s="2"/>
      <c r="F273" s="2"/>
      <c r="J273" s="1"/>
      <c r="R273" s="1"/>
      <c r="Z273" s="1"/>
      <c r="AH273" s="1"/>
      <c r="AP273" s="1"/>
      <c r="AX273" s="1"/>
      <c r="BF273" s="1"/>
      <c r="BN273" s="1"/>
      <c r="BV273" s="1"/>
    </row>
    <row r="274" spans="2:74" ht="14.25" customHeight="1">
      <c r="B274" s="1"/>
      <c r="D274" s="2"/>
      <c r="E274" s="2"/>
      <c r="F274" s="2"/>
      <c r="J274" s="1"/>
      <c r="R274" s="1"/>
      <c r="Z274" s="1"/>
      <c r="AH274" s="1"/>
      <c r="AP274" s="1"/>
      <c r="AX274" s="1"/>
      <c r="BF274" s="1"/>
      <c r="BN274" s="1"/>
      <c r="BV274" s="1"/>
    </row>
    <row r="275" spans="2:74" ht="14.25" customHeight="1">
      <c r="B275" s="1"/>
      <c r="D275" s="2"/>
      <c r="E275" s="2"/>
      <c r="F275" s="2"/>
      <c r="J275" s="1"/>
      <c r="R275" s="1"/>
      <c r="Z275" s="1"/>
      <c r="AH275" s="1"/>
      <c r="AP275" s="1"/>
      <c r="AX275" s="1"/>
      <c r="BF275" s="1"/>
      <c r="BN275" s="1"/>
      <c r="BV275" s="1"/>
    </row>
    <row r="276" spans="2:74" ht="14.25" customHeight="1">
      <c r="B276" s="1"/>
      <c r="D276" s="2"/>
      <c r="E276" s="2"/>
      <c r="F276" s="2"/>
      <c r="J276" s="1"/>
      <c r="R276" s="1"/>
      <c r="Z276" s="1"/>
      <c r="AH276" s="1"/>
      <c r="AP276" s="1"/>
      <c r="AX276" s="1"/>
      <c r="BF276" s="1"/>
      <c r="BN276" s="1"/>
      <c r="BV276" s="1"/>
    </row>
    <row r="277" spans="2:74" ht="14.25" customHeight="1">
      <c r="B277" s="1"/>
      <c r="D277" s="2"/>
      <c r="E277" s="2"/>
      <c r="F277" s="2"/>
      <c r="J277" s="1"/>
      <c r="R277" s="1"/>
      <c r="Z277" s="1"/>
      <c r="AH277" s="1"/>
      <c r="AP277" s="1"/>
      <c r="AX277" s="1"/>
      <c r="BF277" s="1"/>
      <c r="BN277" s="1"/>
      <c r="BV277" s="1"/>
    </row>
    <row r="278" spans="2:74" ht="14.25" customHeight="1">
      <c r="B278" s="1"/>
      <c r="D278" s="2"/>
      <c r="E278" s="2"/>
      <c r="F278" s="2"/>
      <c r="J278" s="1"/>
      <c r="R278" s="1"/>
      <c r="Z278" s="1"/>
      <c r="AH278" s="1"/>
      <c r="AP278" s="1"/>
      <c r="AX278" s="1"/>
      <c r="BF278" s="1"/>
      <c r="BN278" s="1"/>
      <c r="BV278" s="1"/>
    </row>
    <row r="279" spans="2:74" ht="14.25" customHeight="1">
      <c r="B279" s="1"/>
      <c r="D279" s="2"/>
      <c r="E279" s="2"/>
      <c r="F279" s="2"/>
      <c r="J279" s="1"/>
      <c r="R279" s="1"/>
      <c r="Z279" s="1"/>
      <c r="AH279" s="1"/>
      <c r="AP279" s="1"/>
      <c r="AX279" s="1"/>
      <c r="BF279" s="1"/>
      <c r="BN279" s="1"/>
      <c r="BV279" s="1"/>
    </row>
    <row r="280" spans="2:74" ht="14.25" customHeight="1">
      <c r="B280" s="1"/>
      <c r="D280" s="2"/>
      <c r="E280" s="2"/>
      <c r="F280" s="2"/>
      <c r="J280" s="1"/>
      <c r="R280" s="1"/>
      <c r="Z280" s="1"/>
      <c r="AH280" s="1"/>
      <c r="AP280" s="1"/>
      <c r="AX280" s="1"/>
      <c r="BF280" s="1"/>
      <c r="BN280" s="1"/>
      <c r="BV280" s="1"/>
    </row>
    <row r="281" spans="2:74" ht="14.25" customHeight="1">
      <c r="B281" s="1"/>
      <c r="D281" s="2"/>
      <c r="E281" s="2"/>
      <c r="F281" s="2"/>
      <c r="J281" s="1"/>
      <c r="R281" s="1"/>
      <c r="Z281" s="1"/>
      <c r="AH281" s="1"/>
      <c r="AP281" s="1"/>
      <c r="AX281" s="1"/>
      <c r="BF281" s="1"/>
      <c r="BN281" s="1"/>
      <c r="BV281" s="1"/>
    </row>
    <row r="282" spans="2:74" ht="14.25" customHeight="1">
      <c r="B282" s="1"/>
      <c r="D282" s="2"/>
      <c r="E282" s="2"/>
      <c r="F282" s="2"/>
      <c r="J282" s="1"/>
      <c r="R282" s="1"/>
      <c r="Z282" s="1"/>
      <c r="AH282" s="1"/>
      <c r="AP282" s="1"/>
      <c r="AX282" s="1"/>
      <c r="BF282" s="1"/>
      <c r="BN282" s="1"/>
      <c r="BV282" s="1"/>
    </row>
    <row r="283" spans="2:74" ht="14.25" customHeight="1">
      <c r="B283" s="1"/>
      <c r="D283" s="2"/>
      <c r="E283" s="2"/>
      <c r="F283" s="2"/>
      <c r="J283" s="1"/>
      <c r="R283" s="1"/>
      <c r="Z283" s="1"/>
      <c r="AH283" s="1"/>
      <c r="AP283" s="1"/>
      <c r="AX283" s="1"/>
      <c r="BF283" s="1"/>
      <c r="BN283" s="1"/>
      <c r="BV283" s="1"/>
    </row>
    <row r="284" spans="2:74" ht="14.25" customHeight="1">
      <c r="B284" s="1"/>
      <c r="D284" s="2"/>
      <c r="E284" s="2"/>
      <c r="F284" s="2"/>
      <c r="J284" s="1"/>
      <c r="R284" s="1"/>
      <c r="Z284" s="1"/>
      <c r="AH284" s="1"/>
      <c r="AP284" s="1"/>
      <c r="AX284" s="1"/>
      <c r="BF284" s="1"/>
      <c r="BN284" s="1"/>
      <c r="BV284" s="1"/>
    </row>
    <row r="285" spans="2:74" ht="14.25" customHeight="1">
      <c r="B285" s="1"/>
      <c r="D285" s="2"/>
      <c r="E285" s="2"/>
      <c r="F285" s="2"/>
      <c r="J285" s="1"/>
      <c r="R285" s="1"/>
      <c r="Z285" s="1"/>
      <c r="AH285" s="1"/>
      <c r="AP285" s="1"/>
      <c r="AX285" s="1"/>
      <c r="BF285" s="1"/>
      <c r="BN285" s="1"/>
      <c r="BV285" s="1"/>
    </row>
    <row r="286" spans="2:74" ht="14.25" customHeight="1">
      <c r="B286" s="1"/>
      <c r="D286" s="2"/>
      <c r="E286" s="2"/>
      <c r="F286" s="2"/>
      <c r="J286" s="1"/>
      <c r="R286" s="1"/>
      <c r="Z286" s="1"/>
      <c r="AH286" s="1"/>
      <c r="AP286" s="1"/>
      <c r="AX286" s="1"/>
      <c r="BF286" s="1"/>
      <c r="BN286" s="1"/>
      <c r="BV286" s="1"/>
    </row>
    <row r="287" spans="2:74" ht="14.25" customHeight="1">
      <c r="B287" s="1"/>
      <c r="D287" s="2"/>
      <c r="E287" s="2"/>
      <c r="F287" s="2"/>
      <c r="J287" s="1"/>
      <c r="R287" s="1"/>
      <c r="Z287" s="1"/>
      <c r="AH287" s="1"/>
      <c r="AP287" s="1"/>
      <c r="AX287" s="1"/>
      <c r="BF287" s="1"/>
      <c r="BN287" s="1"/>
      <c r="BV287" s="1"/>
    </row>
    <row r="288" spans="2:74" ht="14.25" customHeight="1">
      <c r="B288" s="1"/>
      <c r="D288" s="2"/>
      <c r="E288" s="2"/>
      <c r="F288" s="2"/>
      <c r="J288" s="1"/>
      <c r="R288" s="1"/>
      <c r="Z288" s="1"/>
      <c r="AH288" s="1"/>
      <c r="AP288" s="1"/>
      <c r="AX288" s="1"/>
      <c r="BF288" s="1"/>
      <c r="BN288" s="1"/>
      <c r="BV288" s="1"/>
    </row>
    <row r="289" spans="2:74" ht="14.25" customHeight="1">
      <c r="B289" s="1"/>
      <c r="D289" s="2"/>
      <c r="E289" s="2"/>
      <c r="F289" s="2"/>
      <c r="J289" s="1"/>
      <c r="R289" s="1"/>
      <c r="Z289" s="1"/>
      <c r="AH289" s="1"/>
      <c r="AP289" s="1"/>
      <c r="AX289" s="1"/>
      <c r="BF289" s="1"/>
      <c r="BN289" s="1"/>
      <c r="BV289" s="1"/>
    </row>
    <row r="290" spans="2:74" ht="14.25" customHeight="1">
      <c r="B290" s="1"/>
      <c r="D290" s="2"/>
      <c r="E290" s="2"/>
      <c r="F290" s="2"/>
      <c r="J290" s="1"/>
      <c r="R290" s="1"/>
      <c r="Z290" s="1"/>
      <c r="AH290" s="1"/>
      <c r="AP290" s="1"/>
      <c r="AX290" s="1"/>
      <c r="BF290" s="1"/>
      <c r="BN290" s="1"/>
      <c r="BV290" s="1"/>
    </row>
    <row r="291" spans="2:74" ht="14.25" customHeight="1">
      <c r="B291" s="1"/>
      <c r="D291" s="2"/>
      <c r="E291" s="2"/>
      <c r="F291" s="2"/>
      <c r="J291" s="1"/>
      <c r="R291" s="1"/>
      <c r="Z291" s="1"/>
      <c r="AH291" s="1"/>
      <c r="AP291" s="1"/>
      <c r="AX291" s="1"/>
      <c r="BF291" s="1"/>
      <c r="BN291" s="1"/>
      <c r="BV291" s="1"/>
    </row>
    <row r="292" spans="2:74" ht="14.25" customHeight="1">
      <c r="B292" s="1"/>
      <c r="D292" s="2"/>
      <c r="E292" s="2"/>
      <c r="F292" s="2"/>
      <c r="J292" s="1"/>
      <c r="R292" s="1"/>
      <c r="Z292" s="1"/>
      <c r="AH292" s="1"/>
      <c r="AP292" s="1"/>
      <c r="AX292" s="1"/>
      <c r="BF292" s="1"/>
      <c r="BN292" s="1"/>
      <c r="BV292" s="1"/>
    </row>
    <row r="293" spans="2:74" ht="14.25" customHeight="1">
      <c r="B293" s="1"/>
      <c r="D293" s="2"/>
      <c r="E293" s="2"/>
      <c r="F293" s="2"/>
      <c r="J293" s="1"/>
      <c r="R293" s="1"/>
      <c r="Z293" s="1"/>
      <c r="AH293" s="1"/>
      <c r="AP293" s="1"/>
      <c r="AX293" s="1"/>
      <c r="BF293" s="1"/>
      <c r="BN293" s="1"/>
      <c r="BV293" s="1"/>
    </row>
    <row r="294" spans="2:74" ht="14.25" customHeight="1">
      <c r="B294" s="1"/>
      <c r="D294" s="2"/>
      <c r="E294" s="2"/>
      <c r="F294" s="2"/>
      <c r="J294" s="1"/>
      <c r="R294" s="1"/>
      <c r="Z294" s="1"/>
      <c r="AH294" s="1"/>
      <c r="AP294" s="1"/>
      <c r="AX294" s="1"/>
      <c r="BF294" s="1"/>
      <c r="BN294" s="1"/>
      <c r="BV294" s="1"/>
    </row>
    <row r="295" spans="2:74" ht="14.25" customHeight="1">
      <c r="B295" s="1"/>
      <c r="D295" s="2"/>
      <c r="E295" s="2"/>
      <c r="F295" s="2"/>
      <c r="J295" s="1"/>
      <c r="R295" s="1"/>
      <c r="Z295" s="1"/>
      <c r="AH295" s="1"/>
      <c r="AP295" s="1"/>
      <c r="AX295" s="1"/>
      <c r="BF295" s="1"/>
      <c r="BN295" s="1"/>
      <c r="BV295" s="1"/>
    </row>
    <row r="296" spans="2:74" ht="14.25" customHeight="1">
      <c r="B296" s="1"/>
      <c r="D296" s="2"/>
      <c r="E296" s="2"/>
      <c r="F296" s="2"/>
      <c r="J296" s="1"/>
      <c r="R296" s="1"/>
      <c r="Z296" s="1"/>
      <c r="AH296" s="1"/>
      <c r="AP296" s="1"/>
      <c r="AX296" s="1"/>
      <c r="BF296" s="1"/>
      <c r="BN296" s="1"/>
      <c r="BV296" s="1"/>
    </row>
    <row r="297" spans="2:74" ht="14.25" customHeight="1">
      <c r="B297" s="1"/>
      <c r="D297" s="2"/>
      <c r="E297" s="2"/>
      <c r="F297" s="2"/>
      <c r="J297" s="1"/>
      <c r="R297" s="1"/>
      <c r="Z297" s="1"/>
      <c r="AH297" s="1"/>
      <c r="AP297" s="1"/>
      <c r="AX297" s="1"/>
      <c r="BF297" s="1"/>
      <c r="BN297" s="1"/>
      <c r="BV297" s="1"/>
    </row>
    <row r="298" spans="2:74" ht="14.25" customHeight="1">
      <c r="B298" s="1"/>
      <c r="D298" s="2"/>
      <c r="E298" s="2"/>
      <c r="F298" s="2"/>
      <c r="J298" s="1"/>
      <c r="R298" s="1"/>
      <c r="Z298" s="1"/>
      <c r="AH298" s="1"/>
      <c r="AP298" s="1"/>
      <c r="AX298" s="1"/>
      <c r="BF298" s="1"/>
      <c r="BN298" s="1"/>
      <c r="BV298" s="1"/>
    </row>
    <row r="299" spans="2:74" ht="14.25" customHeight="1">
      <c r="B299" s="1"/>
      <c r="D299" s="2"/>
      <c r="E299" s="2"/>
      <c r="F299" s="2"/>
      <c r="J299" s="1"/>
      <c r="R299" s="1"/>
      <c r="Z299" s="1"/>
      <c r="AH299" s="1"/>
      <c r="AP299" s="1"/>
      <c r="AX299" s="1"/>
      <c r="BF299" s="1"/>
      <c r="BN299" s="1"/>
      <c r="BV299" s="1"/>
    </row>
    <row r="300" spans="2:74" ht="14.25" customHeight="1">
      <c r="B300" s="1"/>
      <c r="D300" s="2"/>
      <c r="E300" s="2"/>
      <c r="F300" s="2"/>
      <c r="J300" s="1"/>
      <c r="R300" s="1"/>
      <c r="Z300" s="1"/>
      <c r="AH300" s="1"/>
      <c r="AP300" s="1"/>
      <c r="AX300" s="1"/>
      <c r="BF300" s="1"/>
      <c r="BN300" s="1"/>
      <c r="BV300" s="1"/>
    </row>
    <row r="301" spans="2:74" ht="14.25" customHeight="1">
      <c r="B301" s="1"/>
      <c r="D301" s="2"/>
      <c r="E301" s="2"/>
      <c r="F301" s="2"/>
      <c r="J301" s="1"/>
      <c r="R301" s="1"/>
      <c r="Z301" s="1"/>
      <c r="AH301" s="1"/>
      <c r="AP301" s="1"/>
      <c r="AX301" s="1"/>
      <c r="BF301" s="1"/>
      <c r="BN301" s="1"/>
      <c r="BV301" s="1"/>
    </row>
    <row r="302" spans="2:74" ht="14.25" customHeight="1">
      <c r="B302" s="1"/>
      <c r="D302" s="2"/>
      <c r="E302" s="2"/>
      <c r="F302" s="2"/>
      <c r="J302" s="1"/>
      <c r="R302" s="1"/>
      <c r="Z302" s="1"/>
      <c r="AH302" s="1"/>
      <c r="AP302" s="1"/>
      <c r="AX302" s="1"/>
      <c r="BF302" s="1"/>
      <c r="BN302" s="1"/>
      <c r="BV302" s="1"/>
    </row>
    <row r="303" spans="2:74" ht="14.25" customHeight="1">
      <c r="B303" s="1"/>
      <c r="D303" s="2"/>
      <c r="E303" s="2"/>
      <c r="F303" s="2"/>
      <c r="J303" s="1"/>
      <c r="R303" s="1"/>
      <c r="Z303" s="1"/>
      <c r="AH303" s="1"/>
      <c r="AP303" s="1"/>
      <c r="AX303" s="1"/>
      <c r="BF303" s="1"/>
      <c r="BN303" s="1"/>
      <c r="BV303" s="1"/>
    </row>
    <row r="304" spans="2:74" ht="14.25" customHeight="1">
      <c r="B304" s="1"/>
      <c r="D304" s="2"/>
      <c r="E304" s="2"/>
      <c r="F304" s="2"/>
      <c r="J304" s="1"/>
      <c r="R304" s="1"/>
      <c r="Z304" s="1"/>
      <c r="AH304" s="1"/>
      <c r="AP304" s="1"/>
      <c r="AX304" s="1"/>
      <c r="BF304" s="1"/>
      <c r="BN304" s="1"/>
      <c r="BV304" s="1"/>
    </row>
    <row r="305" spans="2:74" ht="14.25" customHeight="1">
      <c r="B305" s="1"/>
      <c r="D305" s="2"/>
      <c r="E305" s="2"/>
      <c r="F305" s="2"/>
      <c r="J305" s="1"/>
      <c r="R305" s="1"/>
      <c r="Z305" s="1"/>
      <c r="AH305" s="1"/>
      <c r="AP305" s="1"/>
      <c r="AX305" s="1"/>
      <c r="BF305" s="1"/>
      <c r="BN305" s="1"/>
      <c r="BV305" s="1"/>
    </row>
    <row r="306" spans="2:74" ht="14.25" customHeight="1">
      <c r="B306" s="1"/>
      <c r="D306" s="2"/>
      <c r="E306" s="2"/>
      <c r="F306" s="2"/>
      <c r="J306" s="1"/>
      <c r="R306" s="1"/>
      <c r="Z306" s="1"/>
      <c r="AH306" s="1"/>
      <c r="AP306" s="1"/>
      <c r="AX306" s="1"/>
      <c r="BF306" s="1"/>
      <c r="BN306" s="1"/>
      <c r="BV306" s="1"/>
    </row>
    <row r="307" spans="2:74" ht="14.25" customHeight="1">
      <c r="B307" s="1"/>
      <c r="D307" s="2"/>
      <c r="E307" s="2"/>
      <c r="F307" s="2"/>
      <c r="J307" s="1"/>
      <c r="R307" s="1"/>
      <c r="Z307" s="1"/>
      <c r="AH307" s="1"/>
      <c r="AP307" s="1"/>
      <c r="AX307" s="1"/>
      <c r="BF307" s="1"/>
      <c r="BN307" s="1"/>
      <c r="BV307" s="1"/>
    </row>
    <row r="308" spans="2:74" ht="14.25" customHeight="1">
      <c r="B308" s="1"/>
      <c r="D308" s="2"/>
      <c r="E308" s="2"/>
      <c r="F308" s="2"/>
      <c r="J308" s="1"/>
      <c r="R308" s="1"/>
      <c r="Z308" s="1"/>
      <c r="AH308" s="1"/>
      <c r="AP308" s="1"/>
      <c r="AX308" s="1"/>
      <c r="BF308" s="1"/>
      <c r="BN308" s="1"/>
      <c r="BV308" s="1"/>
    </row>
    <row r="309" spans="2:74" ht="14.25" customHeight="1">
      <c r="B309" s="1"/>
      <c r="D309" s="2"/>
      <c r="E309" s="2"/>
      <c r="F309" s="2"/>
      <c r="J309" s="1"/>
      <c r="R309" s="1"/>
      <c r="Z309" s="1"/>
      <c r="AH309" s="1"/>
      <c r="AP309" s="1"/>
      <c r="AX309" s="1"/>
      <c r="BF309" s="1"/>
      <c r="BN309" s="1"/>
      <c r="BV309" s="1"/>
    </row>
    <row r="310" spans="2:74" ht="14.25" customHeight="1">
      <c r="B310" s="1"/>
      <c r="D310" s="2"/>
      <c r="E310" s="2"/>
      <c r="F310" s="2"/>
      <c r="J310" s="1"/>
      <c r="R310" s="1"/>
      <c r="Z310" s="1"/>
      <c r="AH310" s="1"/>
      <c r="AP310" s="1"/>
      <c r="AX310" s="1"/>
      <c r="BF310" s="1"/>
      <c r="BN310" s="1"/>
      <c r="BV310" s="1"/>
    </row>
    <row r="311" spans="2:74" ht="14.25" customHeight="1">
      <c r="B311" s="1"/>
      <c r="D311" s="2"/>
      <c r="E311" s="2"/>
      <c r="F311" s="2"/>
      <c r="J311" s="1"/>
      <c r="R311" s="1"/>
      <c r="Z311" s="1"/>
      <c r="AH311" s="1"/>
      <c r="AP311" s="1"/>
      <c r="AX311" s="1"/>
      <c r="BF311" s="1"/>
      <c r="BN311" s="1"/>
      <c r="BV311" s="1"/>
    </row>
    <row r="312" spans="2:74" ht="14.25" customHeight="1">
      <c r="B312" s="1"/>
      <c r="D312" s="2"/>
      <c r="E312" s="2"/>
      <c r="F312" s="2"/>
      <c r="J312" s="1"/>
      <c r="R312" s="1"/>
      <c r="Z312" s="1"/>
      <c r="AH312" s="1"/>
      <c r="AP312" s="1"/>
      <c r="AX312" s="1"/>
      <c r="BF312" s="1"/>
      <c r="BN312" s="1"/>
      <c r="BV312" s="1"/>
    </row>
    <row r="313" spans="2:74" ht="14.25" customHeight="1">
      <c r="B313" s="1"/>
      <c r="D313" s="2"/>
      <c r="E313" s="2"/>
      <c r="F313" s="2"/>
      <c r="J313" s="1"/>
      <c r="R313" s="1"/>
      <c r="Z313" s="1"/>
      <c r="AH313" s="1"/>
      <c r="AP313" s="1"/>
      <c r="AX313" s="1"/>
      <c r="BF313" s="1"/>
      <c r="BN313" s="1"/>
      <c r="BV313" s="1"/>
    </row>
    <row r="314" spans="2:74" ht="14.25" customHeight="1">
      <c r="B314" s="1"/>
      <c r="D314" s="2"/>
      <c r="E314" s="2"/>
      <c r="F314" s="2"/>
      <c r="J314" s="1"/>
      <c r="R314" s="1"/>
      <c r="Z314" s="1"/>
      <c r="AH314" s="1"/>
      <c r="AP314" s="1"/>
      <c r="AX314" s="1"/>
      <c r="BF314" s="1"/>
      <c r="BN314" s="1"/>
      <c r="BV314" s="1"/>
    </row>
    <row r="315" spans="2:74" ht="14.25" customHeight="1">
      <c r="B315" s="1"/>
      <c r="D315" s="2"/>
      <c r="E315" s="2"/>
      <c r="F315" s="2"/>
      <c r="J315" s="1"/>
      <c r="R315" s="1"/>
      <c r="Z315" s="1"/>
      <c r="AH315" s="1"/>
      <c r="AP315" s="1"/>
      <c r="AX315" s="1"/>
      <c r="BF315" s="1"/>
      <c r="BN315" s="1"/>
      <c r="BV315" s="1"/>
    </row>
    <row r="316" spans="2:74" ht="14.25" customHeight="1">
      <c r="B316" s="1"/>
      <c r="D316" s="2"/>
      <c r="E316" s="2"/>
      <c r="F316" s="2"/>
      <c r="J316" s="1"/>
      <c r="R316" s="1"/>
      <c r="Z316" s="1"/>
      <c r="AH316" s="1"/>
      <c r="AP316" s="1"/>
      <c r="AX316" s="1"/>
      <c r="BF316" s="1"/>
      <c r="BN316" s="1"/>
      <c r="BV316" s="1"/>
    </row>
    <row r="317" spans="2:74" ht="14.25" customHeight="1">
      <c r="B317" s="1"/>
      <c r="D317" s="2"/>
      <c r="E317" s="2"/>
      <c r="F317" s="2"/>
      <c r="J317" s="1"/>
      <c r="R317" s="1"/>
      <c r="Z317" s="1"/>
      <c r="AH317" s="1"/>
      <c r="AP317" s="1"/>
      <c r="AX317" s="1"/>
      <c r="BF317" s="1"/>
      <c r="BN317" s="1"/>
      <c r="BV317" s="1"/>
    </row>
    <row r="318" spans="2:74" ht="14.25" customHeight="1">
      <c r="B318" s="1"/>
      <c r="D318" s="2"/>
      <c r="E318" s="2"/>
      <c r="F318" s="2"/>
      <c r="J318" s="1"/>
      <c r="R318" s="1"/>
      <c r="Z318" s="1"/>
      <c r="AH318" s="1"/>
      <c r="AP318" s="1"/>
      <c r="AX318" s="1"/>
      <c r="BF318" s="1"/>
      <c r="BN318" s="1"/>
      <c r="BV318" s="1"/>
    </row>
    <row r="319" spans="2:74" ht="14.25" customHeight="1">
      <c r="B319" s="1"/>
      <c r="D319" s="2"/>
      <c r="E319" s="2"/>
      <c r="F319" s="2"/>
      <c r="J319" s="1"/>
      <c r="R319" s="1"/>
      <c r="Z319" s="1"/>
      <c r="AH319" s="1"/>
      <c r="AP319" s="1"/>
      <c r="AX319" s="1"/>
      <c r="BF319" s="1"/>
      <c r="BN319" s="1"/>
      <c r="BV319" s="1"/>
    </row>
    <row r="320" spans="2:74" ht="14.25" customHeight="1">
      <c r="B320" s="1"/>
      <c r="D320" s="2"/>
      <c r="E320" s="2"/>
      <c r="F320" s="2"/>
      <c r="J320" s="1"/>
      <c r="R320" s="1"/>
      <c r="Z320" s="1"/>
      <c r="AH320" s="1"/>
      <c r="AP320" s="1"/>
      <c r="AX320" s="1"/>
      <c r="BF320" s="1"/>
      <c r="BN320" s="1"/>
      <c r="BV320" s="1"/>
    </row>
    <row r="321" spans="2:74" ht="14.25" customHeight="1">
      <c r="B321" s="1"/>
      <c r="D321" s="2"/>
      <c r="E321" s="2"/>
      <c r="F321" s="2"/>
      <c r="J321" s="1"/>
      <c r="R321" s="1"/>
      <c r="Z321" s="1"/>
      <c r="AH321" s="1"/>
      <c r="AP321" s="1"/>
      <c r="AX321" s="1"/>
      <c r="BF321" s="1"/>
      <c r="BN321" s="1"/>
      <c r="BV321" s="1"/>
    </row>
    <row r="322" spans="2:74" ht="14.25" customHeight="1">
      <c r="B322" s="1"/>
      <c r="D322" s="2"/>
      <c r="E322" s="2"/>
      <c r="F322" s="2"/>
      <c r="J322" s="1"/>
      <c r="R322" s="1"/>
      <c r="Z322" s="1"/>
      <c r="AH322" s="1"/>
      <c r="AP322" s="1"/>
      <c r="AX322" s="1"/>
      <c r="BF322" s="1"/>
      <c r="BN322" s="1"/>
      <c r="BV322" s="1"/>
    </row>
    <row r="323" spans="2:74" ht="14.25" customHeight="1">
      <c r="B323" s="1"/>
      <c r="D323" s="2"/>
      <c r="E323" s="2"/>
      <c r="F323" s="2"/>
      <c r="J323" s="1"/>
      <c r="R323" s="1"/>
      <c r="Z323" s="1"/>
      <c r="AH323" s="1"/>
      <c r="AP323" s="1"/>
      <c r="AX323" s="1"/>
      <c r="BF323" s="1"/>
      <c r="BN323" s="1"/>
      <c r="BV323" s="1"/>
    </row>
    <row r="324" spans="2:74" ht="14.25" customHeight="1">
      <c r="B324" s="1"/>
      <c r="D324" s="2"/>
      <c r="E324" s="2"/>
      <c r="F324" s="2"/>
      <c r="J324" s="1"/>
      <c r="R324" s="1"/>
      <c r="Z324" s="1"/>
      <c r="AH324" s="1"/>
      <c r="AP324" s="1"/>
      <c r="AX324" s="1"/>
      <c r="BF324" s="1"/>
      <c r="BN324" s="1"/>
      <c r="BV324" s="1"/>
    </row>
    <row r="325" spans="2:74" ht="14.25" customHeight="1">
      <c r="B325" s="1"/>
      <c r="D325" s="2"/>
      <c r="E325" s="2"/>
      <c r="F325" s="2"/>
      <c r="J325" s="1"/>
      <c r="R325" s="1"/>
      <c r="Z325" s="1"/>
      <c r="AH325" s="1"/>
      <c r="AP325" s="1"/>
      <c r="AX325" s="1"/>
      <c r="BF325" s="1"/>
      <c r="BN325" s="1"/>
      <c r="BV325" s="1"/>
    </row>
    <row r="326" spans="2:74" ht="14.25" customHeight="1">
      <c r="B326" s="1"/>
      <c r="D326" s="2"/>
      <c r="E326" s="2"/>
      <c r="F326" s="2"/>
      <c r="J326" s="1"/>
      <c r="R326" s="1"/>
      <c r="Z326" s="1"/>
      <c r="AH326" s="1"/>
      <c r="AP326" s="1"/>
      <c r="AX326" s="1"/>
      <c r="BF326" s="1"/>
      <c r="BN326" s="1"/>
      <c r="BV326" s="1"/>
    </row>
    <row r="327" spans="2:74" ht="14.25" customHeight="1">
      <c r="B327" s="1"/>
      <c r="D327" s="2"/>
      <c r="E327" s="2"/>
      <c r="F327" s="2"/>
      <c r="J327" s="1"/>
      <c r="R327" s="1"/>
      <c r="Z327" s="1"/>
      <c r="AH327" s="1"/>
      <c r="AP327" s="1"/>
      <c r="AX327" s="1"/>
      <c r="BF327" s="1"/>
      <c r="BN327" s="1"/>
      <c r="BV327" s="1"/>
    </row>
    <row r="328" spans="2:74" ht="14.25" customHeight="1">
      <c r="B328" s="1"/>
      <c r="D328" s="2"/>
      <c r="E328" s="2"/>
      <c r="F328" s="2"/>
      <c r="J328" s="1"/>
      <c r="R328" s="1"/>
      <c r="Z328" s="1"/>
      <c r="AH328" s="1"/>
      <c r="AP328" s="1"/>
      <c r="AX328" s="1"/>
      <c r="BF328" s="1"/>
      <c r="BN328" s="1"/>
      <c r="BV328" s="1"/>
    </row>
    <row r="329" spans="2:74" ht="14.25" customHeight="1">
      <c r="B329" s="1"/>
      <c r="D329" s="2"/>
      <c r="E329" s="2"/>
      <c r="F329" s="2"/>
      <c r="J329" s="1"/>
      <c r="R329" s="1"/>
      <c r="Z329" s="1"/>
      <c r="AH329" s="1"/>
      <c r="AP329" s="1"/>
      <c r="AX329" s="1"/>
      <c r="BF329" s="1"/>
      <c r="BN329" s="1"/>
      <c r="BV329" s="1"/>
    </row>
    <row r="330" spans="2:74" ht="14.25" customHeight="1">
      <c r="B330" s="1"/>
      <c r="D330" s="2"/>
      <c r="E330" s="2"/>
      <c r="F330" s="2"/>
      <c r="J330" s="1"/>
      <c r="R330" s="1"/>
      <c r="Z330" s="1"/>
      <c r="AH330" s="1"/>
      <c r="AP330" s="1"/>
      <c r="AX330" s="1"/>
      <c r="BF330" s="1"/>
      <c r="BN330" s="1"/>
      <c r="BV330" s="1"/>
    </row>
    <row r="331" spans="2:74" ht="14.25" customHeight="1">
      <c r="B331" s="1"/>
      <c r="D331" s="2"/>
      <c r="E331" s="2"/>
      <c r="F331" s="2"/>
      <c r="J331" s="1"/>
      <c r="R331" s="1"/>
      <c r="Z331" s="1"/>
      <c r="AH331" s="1"/>
      <c r="AP331" s="1"/>
      <c r="AX331" s="1"/>
      <c r="BF331" s="1"/>
      <c r="BN331" s="1"/>
      <c r="BV331" s="1"/>
    </row>
    <row r="332" spans="2:74" ht="14.25" customHeight="1">
      <c r="B332" s="1"/>
      <c r="D332" s="2"/>
      <c r="E332" s="2"/>
      <c r="F332" s="2"/>
      <c r="J332" s="1"/>
      <c r="R332" s="1"/>
      <c r="Z332" s="1"/>
      <c r="AH332" s="1"/>
      <c r="AP332" s="1"/>
      <c r="AX332" s="1"/>
      <c r="BF332" s="1"/>
      <c r="BN332" s="1"/>
      <c r="BV332" s="1"/>
    </row>
    <row r="333" spans="2:74" ht="14.25" customHeight="1">
      <c r="B333" s="1"/>
      <c r="D333" s="2"/>
      <c r="E333" s="2"/>
      <c r="F333" s="2"/>
      <c r="J333" s="1"/>
      <c r="R333" s="1"/>
      <c r="Z333" s="1"/>
      <c r="AH333" s="1"/>
      <c r="AP333" s="1"/>
      <c r="AX333" s="1"/>
      <c r="BF333" s="1"/>
      <c r="BN333" s="1"/>
      <c r="BV333" s="1"/>
    </row>
    <row r="334" spans="2:74" ht="14.25" customHeight="1">
      <c r="B334" s="1"/>
      <c r="D334" s="2"/>
      <c r="E334" s="2"/>
      <c r="F334" s="2"/>
      <c r="J334" s="1"/>
      <c r="R334" s="1"/>
      <c r="Z334" s="1"/>
      <c r="AH334" s="1"/>
      <c r="AP334" s="1"/>
      <c r="AX334" s="1"/>
      <c r="BF334" s="1"/>
      <c r="BN334" s="1"/>
      <c r="BV334" s="1"/>
    </row>
    <row r="335" spans="2:74" ht="14.25" customHeight="1">
      <c r="B335" s="1"/>
      <c r="D335" s="2"/>
      <c r="E335" s="2"/>
      <c r="F335" s="2"/>
      <c r="J335" s="1"/>
      <c r="R335" s="1"/>
      <c r="Z335" s="1"/>
      <c r="AH335" s="1"/>
      <c r="AP335" s="1"/>
      <c r="AX335" s="1"/>
      <c r="BF335" s="1"/>
      <c r="BN335" s="1"/>
      <c r="BV335" s="1"/>
    </row>
    <row r="336" spans="2:74" ht="14.25" customHeight="1">
      <c r="B336" s="1"/>
      <c r="D336" s="2"/>
      <c r="E336" s="2"/>
      <c r="F336" s="2"/>
      <c r="J336" s="1"/>
      <c r="R336" s="1"/>
      <c r="Z336" s="1"/>
      <c r="AH336" s="1"/>
      <c r="AP336" s="1"/>
      <c r="AX336" s="1"/>
      <c r="BF336" s="1"/>
      <c r="BN336" s="1"/>
      <c r="BV336" s="1"/>
    </row>
    <row r="337" spans="2:74" ht="14.25" customHeight="1">
      <c r="B337" s="1"/>
      <c r="D337" s="2"/>
      <c r="E337" s="2"/>
      <c r="F337" s="2"/>
      <c r="J337" s="1"/>
      <c r="R337" s="1"/>
      <c r="Z337" s="1"/>
      <c r="AH337" s="1"/>
      <c r="AP337" s="1"/>
      <c r="AX337" s="1"/>
      <c r="BF337" s="1"/>
      <c r="BN337" s="1"/>
      <c r="BV337" s="1"/>
    </row>
    <row r="338" spans="2:74" ht="14.25" customHeight="1">
      <c r="B338" s="1"/>
      <c r="D338" s="2"/>
      <c r="E338" s="2"/>
      <c r="F338" s="2"/>
      <c r="J338" s="1"/>
      <c r="R338" s="1"/>
      <c r="Z338" s="1"/>
      <c r="AH338" s="1"/>
      <c r="AP338" s="1"/>
      <c r="AX338" s="1"/>
      <c r="BF338" s="1"/>
      <c r="BN338" s="1"/>
      <c r="BV338" s="1"/>
    </row>
    <row r="339" spans="2:74" ht="14.25" customHeight="1">
      <c r="B339" s="1"/>
      <c r="D339" s="2"/>
      <c r="E339" s="2"/>
      <c r="F339" s="2"/>
      <c r="J339" s="1"/>
      <c r="R339" s="1"/>
      <c r="Z339" s="1"/>
      <c r="AH339" s="1"/>
      <c r="AP339" s="1"/>
      <c r="AX339" s="1"/>
      <c r="BF339" s="1"/>
      <c r="BN339" s="1"/>
      <c r="BV339" s="1"/>
    </row>
    <row r="340" spans="2:74" ht="14.25" customHeight="1">
      <c r="B340" s="1"/>
      <c r="D340" s="2"/>
      <c r="E340" s="2"/>
      <c r="F340" s="2"/>
      <c r="J340" s="1"/>
      <c r="R340" s="1"/>
      <c r="Z340" s="1"/>
      <c r="AH340" s="1"/>
      <c r="AP340" s="1"/>
      <c r="AX340" s="1"/>
      <c r="BF340" s="1"/>
      <c r="BN340" s="1"/>
      <c r="BV340" s="1"/>
    </row>
    <row r="341" spans="2:74" ht="14.25" customHeight="1">
      <c r="B341" s="1"/>
      <c r="D341" s="2"/>
      <c r="E341" s="2"/>
      <c r="F341" s="2"/>
      <c r="J341" s="1"/>
      <c r="R341" s="1"/>
      <c r="Z341" s="1"/>
      <c r="AH341" s="1"/>
      <c r="AP341" s="1"/>
      <c r="AX341" s="1"/>
      <c r="BF341" s="1"/>
      <c r="BN341" s="1"/>
      <c r="BV341" s="1"/>
    </row>
    <row r="342" spans="2:74" ht="14.25" customHeight="1">
      <c r="B342" s="1"/>
      <c r="D342" s="2"/>
      <c r="E342" s="2"/>
      <c r="F342" s="2"/>
      <c r="J342" s="1"/>
      <c r="R342" s="1"/>
      <c r="Z342" s="1"/>
      <c r="AH342" s="1"/>
      <c r="AP342" s="1"/>
      <c r="AX342" s="1"/>
      <c r="BF342" s="1"/>
      <c r="BN342" s="1"/>
      <c r="BV342" s="1"/>
    </row>
    <row r="343" spans="2:74" ht="14.25" customHeight="1">
      <c r="B343" s="1"/>
      <c r="D343" s="2"/>
      <c r="E343" s="2"/>
      <c r="F343" s="2"/>
      <c r="J343" s="1"/>
      <c r="R343" s="1"/>
      <c r="Z343" s="1"/>
      <c r="AH343" s="1"/>
      <c r="AP343" s="1"/>
      <c r="AX343" s="1"/>
      <c r="BF343" s="1"/>
      <c r="BN343" s="1"/>
      <c r="BV343" s="1"/>
    </row>
    <row r="344" spans="2:74" ht="14.25" customHeight="1">
      <c r="B344" s="1"/>
      <c r="D344" s="2"/>
      <c r="E344" s="2"/>
      <c r="F344" s="2"/>
      <c r="J344" s="1"/>
      <c r="R344" s="1"/>
      <c r="Z344" s="1"/>
      <c r="AH344" s="1"/>
      <c r="AP344" s="1"/>
      <c r="AX344" s="1"/>
      <c r="BF344" s="1"/>
      <c r="BN344" s="1"/>
      <c r="BV344" s="1"/>
    </row>
    <row r="345" spans="2:74" ht="14.25" customHeight="1">
      <c r="B345" s="1"/>
      <c r="D345" s="2"/>
      <c r="E345" s="2"/>
      <c r="F345" s="2"/>
      <c r="J345" s="1"/>
      <c r="R345" s="1"/>
      <c r="Z345" s="1"/>
      <c r="AH345" s="1"/>
      <c r="AP345" s="1"/>
      <c r="AX345" s="1"/>
      <c r="BF345" s="1"/>
      <c r="BN345" s="1"/>
      <c r="BV345" s="1"/>
    </row>
    <row r="346" spans="2:74" ht="14.25" customHeight="1">
      <c r="B346" s="1"/>
      <c r="D346" s="2"/>
      <c r="E346" s="2"/>
      <c r="F346" s="2"/>
      <c r="J346" s="1"/>
      <c r="R346" s="1"/>
      <c r="Z346" s="1"/>
      <c r="AH346" s="1"/>
      <c r="AP346" s="1"/>
      <c r="AX346" s="1"/>
      <c r="BF346" s="1"/>
      <c r="BN346" s="1"/>
      <c r="BV346" s="1"/>
    </row>
    <row r="347" spans="2:74" ht="14.25" customHeight="1">
      <c r="B347" s="1"/>
      <c r="D347" s="2"/>
      <c r="E347" s="2"/>
      <c r="F347" s="2"/>
      <c r="J347" s="1"/>
      <c r="R347" s="1"/>
      <c r="Z347" s="1"/>
      <c r="AH347" s="1"/>
      <c r="AP347" s="1"/>
      <c r="AX347" s="1"/>
      <c r="BF347" s="1"/>
      <c r="BN347" s="1"/>
      <c r="BV347" s="1"/>
    </row>
    <row r="348" spans="2:74" ht="14.25" customHeight="1">
      <c r="B348" s="1"/>
      <c r="D348" s="2"/>
      <c r="E348" s="2"/>
      <c r="F348" s="2"/>
      <c r="J348" s="1"/>
      <c r="R348" s="1"/>
      <c r="Z348" s="1"/>
      <c r="AH348" s="1"/>
      <c r="AP348" s="1"/>
      <c r="AX348" s="1"/>
      <c r="BF348" s="1"/>
      <c r="BN348" s="1"/>
      <c r="BV348" s="1"/>
    </row>
    <row r="349" spans="2:74" ht="14.25" customHeight="1">
      <c r="B349" s="1"/>
      <c r="D349" s="2"/>
      <c r="E349" s="2"/>
      <c r="F349" s="2"/>
      <c r="J349" s="1"/>
      <c r="R349" s="1"/>
      <c r="Z349" s="1"/>
      <c r="AH349" s="1"/>
      <c r="AP349" s="1"/>
      <c r="AX349" s="1"/>
      <c r="BF349" s="1"/>
      <c r="BN349" s="1"/>
      <c r="BV349" s="1"/>
    </row>
    <row r="350" spans="2:74" ht="14.25" customHeight="1">
      <c r="B350" s="1"/>
      <c r="D350" s="2"/>
      <c r="E350" s="2"/>
      <c r="F350" s="2"/>
      <c r="J350" s="1"/>
      <c r="R350" s="1"/>
      <c r="Z350" s="1"/>
      <c r="AH350" s="1"/>
      <c r="AP350" s="1"/>
      <c r="AX350" s="1"/>
      <c r="BF350" s="1"/>
      <c r="BN350" s="1"/>
      <c r="BV350" s="1"/>
    </row>
    <row r="351" spans="2:74" ht="14.25" customHeight="1">
      <c r="B351" s="1"/>
      <c r="D351" s="2"/>
      <c r="E351" s="2"/>
      <c r="F351" s="2"/>
      <c r="J351" s="1"/>
      <c r="R351" s="1"/>
      <c r="Z351" s="1"/>
      <c r="AH351" s="1"/>
      <c r="AP351" s="1"/>
      <c r="AX351" s="1"/>
      <c r="BF351" s="1"/>
      <c r="BN351" s="1"/>
      <c r="BV351" s="1"/>
    </row>
    <row r="352" spans="2:74" ht="14.25" customHeight="1">
      <c r="B352" s="1"/>
      <c r="D352" s="2"/>
      <c r="E352" s="2"/>
      <c r="F352" s="2"/>
      <c r="J352" s="1"/>
      <c r="R352" s="1"/>
      <c r="Z352" s="1"/>
      <c r="AH352" s="1"/>
      <c r="AP352" s="1"/>
      <c r="AX352" s="1"/>
      <c r="BF352" s="1"/>
      <c r="BN352" s="1"/>
      <c r="BV352" s="1"/>
    </row>
    <row r="353" spans="2:74" ht="14.25" customHeight="1">
      <c r="B353" s="1"/>
      <c r="D353" s="2"/>
      <c r="E353" s="2"/>
      <c r="F353" s="2"/>
      <c r="J353" s="1"/>
      <c r="R353" s="1"/>
      <c r="Z353" s="1"/>
      <c r="AH353" s="1"/>
      <c r="AP353" s="1"/>
      <c r="AX353" s="1"/>
      <c r="BF353" s="1"/>
      <c r="BN353" s="1"/>
      <c r="BV353" s="1"/>
    </row>
    <row r="354" spans="2:74" ht="14.25" customHeight="1">
      <c r="B354" s="1"/>
      <c r="D354" s="2"/>
      <c r="E354" s="2"/>
      <c r="F354" s="2"/>
      <c r="J354" s="1"/>
      <c r="R354" s="1"/>
      <c r="Z354" s="1"/>
      <c r="AH354" s="1"/>
      <c r="AP354" s="1"/>
      <c r="AX354" s="1"/>
      <c r="BF354" s="1"/>
      <c r="BN354" s="1"/>
      <c r="BV354" s="1"/>
    </row>
    <row r="355" spans="2:74" ht="14.25" customHeight="1">
      <c r="B355" s="1"/>
      <c r="D355" s="2"/>
      <c r="E355" s="2"/>
      <c r="F355" s="2"/>
      <c r="J355" s="1"/>
      <c r="R355" s="1"/>
      <c r="Z355" s="1"/>
      <c r="AH355" s="1"/>
      <c r="AP355" s="1"/>
      <c r="AX355" s="1"/>
      <c r="BF355" s="1"/>
      <c r="BN355" s="1"/>
      <c r="BV355" s="1"/>
    </row>
    <row r="356" spans="2:74" ht="14.25" customHeight="1">
      <c r="B356" s="1"/>
      <c r="D356" s="2"/>
      <c r="E356" s="2"/>
      <c r="F356" s="2"/>
      <c r="J356" s="1"/>
      <c r="R356" s="1"/>
      <c r="Z356" s="1"/>
      <c r="AH356" s="1"/>
      <c r="AP356" s="1"/>
      <c r="AX356" s="1"/>
      <c r="BF356" s="1"/>
      <c r="BN356" s="1"/>
      <c r="BV356" s="1"/>
    </row>
    <row r="357" spans="2:74" ht="14.25" customHeight="1">
      <c r="B357" s="1"/>
      <c r="D357" s="2"/>
      <c r="E357" s="2"/>
      <c r="F357" s="2"/>
      <c r="J357" s="1"/>
      <c r="R357" s="1"/>
      <c r="Z357" s="1"/>
      <c r="AH357" s="1"/>
      <c r="AP357" s="1"/>
      <c r="AX357" s="1"/>
      <c r="BF357" s="1"/>
      <c r="BN357" s="1"/>
      <c r="BV357" s="1"/>
    </row>
    <row r="358" spans="2:74" ht="14.25" customHeight="1">
      <c r="B358" s="1"/>
      <c r="D358" s="2"/>
      <c r="E358" s="2"/>
      <c r="F358" s="2"/>
      <c r="J358" s="1"/>
      <c r="R358" s="1"/>
      <c r="Z358" s="1"/>
      <c r="AH358" s="1"/>
      <c r="AP358" s="1"/>
      <c r="AX358" s="1"/>
      <c r="BF358" s="1"/>
      <c r="BN358" s="1"/>
      <c r="BV358" s="1"/>
    </row>
    <row r="359" spans="2:74" ht="14.25" customHeight="1">
      <c r="B359" s="1"/>
      <c r="D359" s="2"/>
      <c r="E359" s="2"/>
      <c r="F359" s="2"/>
      <c r="J359" s="1"/>
      <c r="R359" s="1"/>
      <c r="Z359" s="1"/>
      <c r="AH359" s="1"/>
      <c r="AP359" s="1"/>
      <c r="AX359" s="1"/>
      <c r="BF359" s="1"/>
      <c r="BN359" s="1"/>
      <c r="BV359" s="1"/>
    </row>
    <row r="360" spans="2:74" ht="14.25" customHeight="1">
      <c r="B360" s="1"/>
      <c r="D360" s="2"/>
      <c r="E360" s="2"/>
      <c r="F360" s="2"/>
      <c r="J360" s="1"/>
      <c r="R360" s="1"/>
      <c r="Z360" s="1"/>
      <c r="AH360" s="1"/>
      <c r="AP360" s="1"/>
      <c r="AX360" s="1"/>
      <c r="BF360" s="1"/>
      <c r="BN360" s="1"/>
      <c r="BV360" s="1"/>
    </row>
    <row r="361" spans="2:74" ht="14.25" customHeight="1">
      <c r="B361" s="1"/>
      <c r="D361" s="2"/>
      <c r="E361" s="2"/>
      <c r="F361" s="2"/>
      <c r="J361" s="1"/>
      <c r="R361" s="1"/>
      <c r="Z361" s="1"/>
      <c r="AH361" s="1"/>
      <c r="AP361" s="1"/>
      <c r="AX361" s="1"/>
      <c r="BF361" s="1"/>
      <c r="BN361" s="1"/>
      <c r="BV361" s="1"/>
    </row>
    <row r="362" spans="2:74" ht="14.25" customHeight="1">
      <c r="B362" s="1"/>
      <c r="D362" s="2"/>
      <c r="E362" s="2"/>
      <c r="F362" s="2"/>
      <c r="J362" s="1"/>
      <c r="R362" s="1"/>
      <c r="Z362" s="1"/>
      <c r="AH362" s="1"/>
      <c r="AP362" s="1"/>
      <c r="AX362" s="1"/>
      <c r="BF362" s="1"/>
      <c r="BN362" s="1"/>
      <c r="BV362" s="1"/>
    </row>
    <row r="363" spans="2:74" ht="14.25" customHeight="1">
      <c r="B363" s="1"/>
      <c r="D363" s="2"/>
      <c r="E363" s="2"/>
      <c r="F363" s="2"/>
      <c r="J363" s="1"/>
      <c r="R363" s="1"/>
      <c r="Z363" s="1"/>
      <c r="AH363" s="1"/>
      <c r="AP363" s="1"/>
      <c r="AX363" s="1"/>
      <c r="BF363" s="1"/>
      <c r="BN363" s="1"/>
      <c r="BV363" s="1"/>
    </row>
    <row r="364" spans="2:74" ht="14.25" customHeight="1">
      <c r="B364" s="1"/>
      <c r="D364" s="2"/>
      <c r="E364" s="2"/>
      <c r="F364" s="2"/>
      <c r="J364" s="1"/>
      <c r="R364" s="1"/>
      <c r="Z364" s="1"/>
      <c r="AH364" s="1"/>
      <c r="AP364" s="1"/>
      <c r="AX364" s="1"/>
      <c r="BF364" s="1"/>
      <c r="BN364" s="1"/>
      <c r="BV364" s="1"/>
    </row>
    <row r="365" spans="2:74" ht="14.25" customHeight="1">
      <c r="B365" s="1"/>
      <c r="D365" s="2"/>
      <c r="E365" s="2"/>
      <c r="F365" s="2"/>
      <c r="J365" s="1"/>
      <c r="R365" s="1"/>
      <c r="Z365" s="1"/>
      <c r="AH365" s="1"/>
      <c r="AP365" s="1"/>
      <c r="AX365" s="1"/>
      <c r="BF365" s="1"/>
      <c r="BN365" s="1"/>
      <c r="BV365" s="1"/>
    </row>
    <row r="366" spans="2:74" ht="14.25" customHeight="1">
      <c r="B366" s="1"/>
      <c r="D366" s="2"/>
      <c r="E366" s="2"/>
      <c r="F366" s="2"/>
      <c r="J366" s="1"/>
      <c r="R366" s="1"/>
      <c r="Z366" s="1"/>
      <c r="AH366" s="1"/>
      <c r="AP366" s="1"/>
      <c r="AX366" s="1"/>
      <c r="BF366" s="1"/>
      <c r="BN366" s="1"/>
      <c r="BV366" s="1"/>
    </row>
    <row r="367" spans="2:74" ht="14.25" customHeight="1">
      <c r="B367" s="1"/>
      <c r="D367" s="2"/>
      <c r="E367" s="2"/>
      <c r="F367" s="2"/>
      <c r="J367" s="1"/>
      <c r="R367" s="1"/>
      <c r="Z367" s="1"/>
      <c r="AH367" s="1"/>
      <c r="AP367" s="1"/>
      <c r="AX367" s="1"/>
      <c r="BF367" s="1"/>
      <c r="BN367" s="1"/>
      <c r="BV367" s="1"/>
    </row>
    <row r="368" spans="2:74" ht="14.25" customHeight="1">
      <c r="B368" s="1"/>
      <c r="D368" s="2"/>
      <c r="E368" s="2"/>
      <c r="F368" s="2"/>
      <c r="J368" s="1"/>
      <c r="R368" s="1"/>
      <c r="Z368" s="1"/>
      <c r="AH368" s="1"/>
      <c r="AP368" s="1"/>
      <c r="AX368" s="1"/>
      <c r="BF368" s="1"/>
      <c r="BN368" s="1"/>
      <c r="BV368" s="1"/>
    </row>
    <row r="369" spans="2:74" ht="14.25" customHeight="1">
      <c r="B369" s="1"/>
      <c r="D369" s="2"/>
      <c r="E369" s="2"/>
      <c r="F369" s="2"/>
      <c r="J369" s="1"/>
      <c r="R369" s="1"/>
      <c r="Z369" s="1"/>
      <c r="AH369" s="1"/>
      <c r="AP369" s="1"/>
      <c r="AX369" s="1"/>
      <c r="BF369" s="1"/>
      <c r="BN369" s="1"/>
      <c r="BV369" s="1"/>
    </row>
    <row r="370" spans="2:74" ht="14.25" customHeight="1">
      <c r="B370" s="1"/>
      <c r="D370" s="2"/>
      <c r="E370" s="2"/>
      <c r="F370" s="2"/>
      <c r="J370" s="1"/>
      <c r="R370" s="1"/>
      <c r="Z370" s="1"/>
      <c r="AH370" s="1"/>
      <c r="AP370" s="1"/>
      <c r="AX370" s="1"/>
      <c r="BF370" s="1"/>
      <c r="BN370" s="1"/>
      <c r="BV370" s="1"/>
    </row>
    <row r="371" spans="2:74" ht="14.25" customHeight="1">
      <c r="B371" s="1"/>
      <c r="D371" s="2"/>
      <c r="E371" s="2"/>
      <c r="F371" s="2"/>
      <c r="J371" s="1"/>
      <c r="R371" s="1"/>
      <c r="Z371" s="1"/>
      <c r="AH371" s="1"/>
      <c r="AP371" s="1"/>
      <c r="AX371" s="1"/>
      <c r="BF371" s="1"/>
      <c r="BN371" s="1"/>
      <c r="BV371" s="1"/>
    </row>
    <row r="372" spans="2:74" ht="14.25" customHeight="1">
      <c r="B372" s="1"/>
      <c r="D372" s="2"/>
      <c r="E372" s="2"/>
      <c r="F372" s="2"/>
      <c r="J372" s="1"/>
      <c r="R372" s="1"/>
      <c r="Z372" s="1"/>
      <c r="AH372" s="1"/>
      <c r="AP372" s="1"/>
      <c r="AX372" s="1"/>
      <c r="BF372" s="1"/>
      <c r="BN372" s="1"/>
      <c r="BV372" s="1"/>
    </row>
    <row r="373" spans="2:74" ht="14.25" customHeight="1">
      <c r="B373" s="1"/>
      <c r="D373" s="2"/>
      <c r="E373" s="2"/>
      <c r="F373" s="2"/>
      <c r="J373" s="1"/>
      <c r="R373" s="1"/>
      <c r="Z373" s="1"/>
      <c r="AH373" s="1"/>
      <c r="AP373" s="1"/>
      <c r="AX373" s="1"/>
      <c r="BF373" s="1"/>
      <c r="BN373" s="1"/>
      <c r="BV373" s="1"/>
    </row>
    <row r="374" spans="2:74" ht="14.25" customHeight="1">
      <c r="B374" s="1"/>
      <c r="D374" s="2"/>
      <c r="E374" s="2"/>
      <c r="F374" s="2"/>
      <c r="J374" s="1"/>
      <c r="R374" s="1"/>
      <c r="Z374" s="1"/>
      <c r="AH374" s="1"/>
      <c r="AP374" s="1"/>
      <c r="AX374" s="1"/>
      <c r="BF374" s="1"/>
      <c r="BN374" s="1"/>
      <c r="BV374" s="1"/>
    </row>
    <row r="375" spans="2:74" ht="14.25" customHeight="1">
      <c r="B375" s="1"/>
      <c r="D375" s="2"/>
      <c r="E375" s="2"/>
      <c r="F375" s="2"/>
      <c r="J375" s="1"/>
      <c r="R375" s="1"/>
      <c r="Z375" s="1"/>
      <c r="AH375" s="1"/>
      <c r="AP375" s="1"/>
      <c r="AX375" s="1"/>
      <c r="BF375" s="1"/>
      <c r="BN375" s="1"/>
      <c r="BV375" s="1"/>
    </row>
    <row r="376" spans="2:74" ht="14.25" customHeight="1">
      <c r="B376" s="1"/>
      <c r="D376" s="2"/>
      <c r="E376" s="2"/>
      <c r="F376" s="2"/>
      <c r="J376" s="1"/>
      <c r="R376" s="1"/>
      <c r="Z376" s="1"/>
      <c r="AH376" s="1"/>
      <c r="AP376" s="1"/>
      <c r="AX376" s="1"/>
      <c r="BF376" s="1"/>
      <c r="BN376" s="1"/>
      <c r="BV376" s="1"/>
    </row>
    <row r="377" spans="2:74" ht="14.25" customHeight="1">
      <c r="B377" s="1"/>
      <c r="D377" s="2"/>
      <c r="E377" s="2"/>
      <c r="F377" s="2"/>
      <c r="J377" s="1"/>
      <c r="R377" s="1"/>
      <c r="Z377" s="1"/>
      <c r="AH377" s="1"/>
      <c r="AP377" s="1"/>
      <c r="AX377" s="1"/>
      <c r="BF377" s="1"/>
      <c r="BN377" s="1"/>
      <c r="BV377" s="1"/>
    </row>
    <row r="378" spans="2:74" ht="14.25" customHeight="1">
      <c r="B378" s="1"/>
      <c r="D378" s="2"/>
      <c r="E378" s="2"/>
      <c r="F378" s="2"/>
      <c r="J378" s="1"/>
      <c r="R378" s="1"/>
      <c r="Z378" s="1"/>
      <c r="AH378" s="1"/>
      <c r="AP378" s="1"/>
      <c r="AX378" s="1"/>
      <c r="BF378" s="1"/>
      <c r="BN378" s="1"/>
      <c r="BV378" s="1"/>
    </row>
    <row r="379" spans="2:74" ht="14.25" customHeight="1">
      <c r="B379" s="1"/>
      <c r="D379" s="2"/>
      <c r="E379" s="2"/>
      <c r="F379" s="2"/>
      <c r="J379" s="1"/>
      <c r="R379" s="1"/>
      <c r="Z379" s="1"/>
      <c r="AH379" s="1"/>
      <c r="AP379" s="1"/>
      <c r="AX379" s="1"/>
      <c r="BF379" s="1"/>
      <c r="BN379" s="1"/>
      <c r="BV379" s="1"/>
    </row>
    <row r="380" spans="2:74" ht="14.25" customHeight="1">
      <c r="B380" s="1"/>
      <c r="D380" s="2"/>
      <c r="E380" s="2"/>
      <c r="F380" s="2"/>
      <c r="J380" s="1"/>
      <c r="R380" s="1"/>
      <c r="Z380" s="1"/>
      <c r="AH380" s="1"/>
      <c r="AP380" s="1"/>
      <c r="AX380" s="1"/>
      <c r="BF380" s="1"/>
      <c r="BN380" s="1"/>
      <c r="BV380" s="1"/>
    </row>
    <row r="381" spans="2:74" ht="14.25" customHeight="1">
      <c r="B381" s="1"/>
      <c r="D381" s="2"/>
      <c r="E381" s="2"/>
      <c r="F381" s="2"/>
      <c r="J381" s="1"/>
      <c r="R381" s="1"/>
      <c r="Z381" s="1"/>
      <c r="AH381" s="1"/>
      <c r="AP381" s="1"/>
      <c r="AX381" s="1"/>
      <c r="BF381" s="1"/>
      <c r="BN381" s="1"/>
      <c r="BV381" s="1"/>
    </row>
    <row r="382" spans="2:74" ht="14.25" customHeight="1">
      <c r="B382" s="1"/>
      <c r="D382" s="2"/>
      <c r="E382" s="2"/>
      <c r="F382" s="2"/>
      <c r="J382" s="1"/>
      <c r="R382" s="1"/>
      <c r="Z382" s="1"/>
      <c r="AH382" s="1"/>
      <c r="AP382" s="1"/>
      <c r="AX382" s="1"/>
      <c r="BF382" s="1"/>
      <c r="BN382" s="1"/>
      <c r="BV382" s="1"/>
    </row>
    <row r="383" spans="2:74" ht="14.25" customHeight="1">
      <c r="B383" s="1"/>
      <c r="D383" s="2"/>
      <c r="E383" s="2"/>
      <c r="F383" s="2"/>
      <c r="J383" s="1"/>
      <c r="R383" s="1"/>
      <c r="Z383" s="1"/>
      <c r="AH383" s="1"/>
      <c r="AP383" s="1"/>
      <c r="AX383" s="1"/>
      <c r="BF383" s="1"/>
      <c r="BN383" s="1"/>
      <c r="BV383" s="1"/>
    </row>
    <row r="384" spans="2:74" ht="14.25" customHeight="1">
      <c r="B384" s="1"/>
      <c r="D384" s="2"/>
      <c r="E384" s="2"/>
      <c r="F384" s="2"/>
      <c r="J384" s="1"/>
      <c r="R384" s="1"/>
      <c r="Z384" s="1"/>
      <c r="AH384" s="1"/>
      <c r="AP384" s="1"/>
      <c r="AX384" s="1"/>
      <c r="BF384" s="1"/>
      <c r="BN384" s="1"/>
      <c r="BV384" s="1"/>
    </row>
    <row r="385" spans="2:74" ht="14.25" customHeight="1">
      <c r="B385" s="1"/>
      <c r="D385" s="2"/>
      <c r="E385" s="2"/>
      <c r="F385" s="2"/>
      <c r="J385" s="1"/>
      <c r="R385" s="1"/>
      <c r="Z385" s="1"/>
      <c r="AH385" s="1"/>
      <c r="AP385" s="1"/>
      <c r="AX385" s="1"/>
      <c r="BF385" s="1"/>
      <c r="BN385" s="1"/>
      <c r="BV385" s="1"/>
    </row>
    <row r="386" spans="2:74" ht="14.25" customHeight="1">
      <c r="B386" s="1"/>
      <c r="D386" s="2"/>
      <c r="E386" s="2"/>
      <c r="F386" s="2"/>
      <c r="J386" s="1"/>
      <c r="R386" s="1"/>
      <c r="Z386" s="1"/>
      <c r="AH386" s="1"/>
      <c r="AP386" s="1"/>
      <c r="AX386" s="1"/>
      <c r="BF386" s="1"/>
      <c r="BN386" s="1"/>
      <c r="BV386" s="1"/>
    </row>
    <row r="387" spans="2:74" ht="14.25" customHeight="1">
      <c r="B387" s="1"/>
      <c r="D387" s="2"/>
      <c r="E387" s="2"/>
      <c r="F387" s="2"/>
      <c r="J387" s="1"/>
      <c r="R387" s="1"/>
      <c r="Z387" s="1"/>
      <c r="AH387" s="1"/>
      <c r="AP387" s="1"/>
      <c r="AX387" s="1"/>
      <c r="BF387" s="1"/>
      <c r="BN387" s="1"/>
      <c r="BV387" s="1"/>
    </row>
    <row r="388" spans="2:74" ht="14.25" customHeight="1">
      <c r="B388" s="1"/>
      <c r="D388" s="2"/>
      <c r="E388" s="2"/>
      <c r="F388" s="2"/>
      <c r="J388" s="1"/>
      <c r="R388" s="1"/>
      <c r="Z388" s="1"/>
      <c r="AH388" s="1"/>
      <c r="AP388" s="1"/>
      <c r="AX388" s="1"/>
      <c r="BF388" s="1"/>
      <c r="BN388" s="1"/>
      <c r="BV388" s="1"/>
    </row>
    <row r="389" spans="2:74" ht="14.25" customHeight="1">
      <c r="B389" s="1"/>
      <c r="D389" s="2"/>
      <c r="E389" s="2"/>
      <c r="F389" s="2"/>
      <c r="J389" s="1"/>
      <c r="R389" s="1"/>
      <c r="Z389" s="1"/>
      <c r="AH389" s="1"/>
      <c r="AP389" s="1"/>
      <c r="AX389" s="1"/>
      <c r="BF389" s="1"/>
      <c r="BN389" s="1"/>
      <c r="BV389" s="1"/>
    </row>
    <row r="390" spans="2:74" ht="14.25" customHeight="1">
      <c r="B390" s="1"/>
      <c r="D390" s="2"/>
      <c r="E390" s="2"/>
      <c r="F390" s="2"/>
      <c r="J390" s="1"/>
      <c r="R390" s="1"/>
      <c r="Z390" s="1"/>
      <c r="AH390" s="1"/>
      <c r="AP390" s="1"/>
      <c r="AX390" s="1"/>
      <c r="BF390" s="1"/>
      <c r="BN390" s="1"/>
      <c r="BV390" s="1"/>
    </row>
    <row r="391" spans="2:74" ht="14.25" customHeight="1">
      <c r="B391" s="1"/>
      <c r="D391" s="2"/>
      <c r="E391" s="2"/>
      <c r="F391" s="2"/>
      <c r="J391" s="1"/>
      <c r="R391" s="1"/>
      <c r="Z391" s="1"/>
      <c r="AH391" s="1"/>
      <c r="AP391" s="1"/>
      <c r="AX391" s="1"/>
      <c r="BF391" s="1"/>
      <c r="BN391" s="1"/>
      <c r="BV391" s="1"/>
    </row>
    <row r="392" spans="2:74" ht="14.25" customHeight="1">
      <c r="B392" s="1"/>
      <c r="D392" s="2"/>
      <c r="E392" s="2"/>
      <c r="F392" s="2"/>
      <c r="J392" s="1"/>
      <c r="R392" s="1"/>
      <c r="Z392" s="1"/>
      <c r="AH392" s="1"/>
      <c r="AP392" s="1"/>
      <c r="AX392" s="1"/>
      <c r="BF392" s="1"/>
      <c r="BN392" s="1"/>
      <c r="BV392" s="1"/>
    </row>
    <row r="393" spans="2:74" ht="14.25" customHeight="1">
      <c r="B393" s="1"/>
      <c r="D393" s="2"/>
      <c r="E393" s="2"/>
      <c r="F393" s="2"/>
      <c r="J393" s="1"/>
      <c r="R393" s="1"/>
      <c r="Z393" s="1"/>
      <c r="AH393" s="1"/>
      <c r="AP393" s="1"/>
      <c r="AX393" s="1"/>
      <c r="BF393" s="1"/>
      <c r="BN393" s="1"/>
      <c r="BV393" s="1"/>
    </row>
    <row r="394" spans="2:74" ht="14.25" customHeight="1">
      <c r="B394" s="1"/>
      <c r="D394" s="2"/>
      <c r="E394" s="2"/>
      <c r="F394" s="2"/>
      <c r="J394" s="1"/>
      <c r="R394" s="1"/>
      <c r="Z394" s="1"/>
      <c r="AH394" s="1"/>
      <c r="AP394" s="1"/>
      <c r="AX394" s="1"/>
      <c r="BF394" s="1"/>
      <c r="BN394" s="1"/>
      <c r="BV394" s="1"/>
    </row>
    <row r="395" spans="2:74" ht="14.25" customHeight="1">
      <c r="B395" s="1"/>
      <c r="D395" s="2"/>
      <c r="E395" s="2"/>
      <c r="F395" s="2"/>
      <c r="J395" s="1"/>
      <c r="R395" s="1"/>
      <c r="Z395" s="1"/>
      <c r="AH395" s="1"/>
      <c r="AP395" s="1"/>
      <c r="AX395" s="1"/>
      <c r="BF395" s="1"/>
      <c r="BN395" s="1"/>
      <c r="BV395" s="1"/>
    </row>
    <row r="396" spans="2:74" ht="14.25" customHeight="1">
      <c r="B396" s="1"/>
      <c r="D396" s="2"/>
      <c r="E396" s="2"/>
      <c r="F396" s="2"/>
      <c r="J396" s="1"/>
      <c r="R396" s="1"/>
      <c r="Z396" s="1"/>
      <c r="AH396" s="1"/>
      <c r="AP396" s="1"/>
      <c r="AX396" s="1"/>
      <c r="BF396" s="1"/>
      <c r="BN396" s="1"/>
      <c r="BV396" s="1"/>
    </row>
    <row r="397" spans="2:74" ht="14.25" customHeight="1">
      <c r="B397" s="1"/>
      <c r="D397" s="2"/>
      <c r="E397" s="2"/>
      <c r="F397" s="2"/>
      <c r="J397" s="1"/>
      <c r="R397" s="1"/>
      <c r="Z397" s="1"/>
      <c r="AH397" s="1"/>
      <c r="AP397" s="1"/>
      <c r="AX397" s="1"/>
      <c r="BF397" s="1"/>
      <c r="BN397" s="1"/>
      <c r="BV397" s="1"/>
    </row>
    <row r="398" spans="2:74" ht="14.25" customHeight="1">
      <c r="B398" s="1"/>
      <c r="D398" s="2"/>
      <c r="E398" s="2"/>
      <c r="F398" s="2"/>
      <c r="J398" s="1"/>
      <c r="R398" s="1"/>
      <c r="Z398" s="1"/>
      <c r="AH398" s="1"/>
      <c r="AP398" s="1"/>
      <c r="AX398" s="1"/>
      <c r="BF398" s="1"/>
      <c r="BN398" s="1"/>
      <c r="BV398" s="1"/>
    </row>
    <row r="399" spans="2:74" ht="14.25" customHeight="1">
      <c r="B399" s="1"/>
      <c r="D399" s="2"/>
      <c r="E399" s="2"/>
      <c r="F399" s="2"/>
      <c r="J399" s="1"/>
      <c r="R399" s="1"/>
      <c r="Z399" s="1"/>
      <c r="AH399" s="1"/>
      <c r="AP399" s="1"/>
      <c r="AX399" s="1"/>
      <c r="BF399" s="1"/>
      <c r="BN399" s="1"/>
      <c r="BV399" s="1"/>
    </row>
    <row r="400" spans="2:74" ht="14.25" customHeight="1">
      <c r="B400" s="1"/>
      <c r="D400" s="2"/>
      <c r="E400" s="2"/>
      <c r="F400" s="2"/>
      <c r="J400" s="1"/>
      <c r="R400" s="1"/>
      <c r="Z400" s="1"/>
      <c r="AH400" s="1"/>
      <c r="AP400" s="1"/>
      <c r="AX400" s="1"/>
      <c r="BF400" s="1"/>
      <c r="BN400" s="1"/>
      <c r="BV400" s="1"/>
    </row>
    <row r="401" spans="2:74" ht="14.25" customHeight="1">
      <c r="B401" s="1"/>
      <c r="D401" s="2"/>
      <c r="E401" s="2"/>
      <c r="F401" s="2"/>
      <c r="J401" s="1"/>
      <c r="R401" s="1"/>
      <c r="Z401" s="1"/>
      <c r="AH401" s="1"/>
      <c r="AP401" s="1"/>
      <c r="AX401" s="1"/>
      <c r="BF401" s="1"/>
      <c r="BN401" s="1"/>
      <c r="BV401" s="1"/>
    </row>
    <row r="402" spans="2:74" ht="14.25" customHeight="1">
      <c r="B402" s="1"/>
      <c r="D402" s="2"/>
      <c r="E402" s="2"/>
      <c r="F402" s="2"/>
      <c r="J402" s="1"/>
      <c r="R402" s="1"/>
      <c r="Z402" s="1"/>
      <c r="AH402" s="1"/>
      <c r="AP402" s="1"/>
      <c r="AX402" s="1"/>
      <c r="BF402" s="1"/>
      <c r="BN402" s="1"/>
      <c r="BV402" s="1"/>
    </row>
    <row r="403" spans="2:74" ht="14.25" customHeight="1">
      <c r="B403" s="1"/>
      <c r="D403" s="2"/>
      <c r="E403" s="2"/>
      <c r="F403" s="2"/>
      <c r="J403" s="1"/>
      <c r="R403" s="1"/>
      <c r="Z403" s="1"/>
      <c r="AH403" s="1"/>
      <c r="AP403" s="1"/>
      <c r="AX403" s="1"/>
      <c r="BF403" s="1"/>
      <c r="BN403" s="1"/>
      <c r="BV403" s="1"/>
    </row>
    <row r="404" spans="2:74" ht="14.25" customHeight="1">
      <c r="B404" s="1"/>
      <c r="D404" s="2"/>
      <c r="E404" s="2"/>
      <c r="F404" s="2"/>
      <c r="J404" s="1"/>
      <c r="R404" s="1"/>
      <c r="Z404" s="1"/>
      <c r="AH404" s="1"/>
      <c r="AP404" s="1"/>
      <c r="AX404" s="1"/>
      <c r="BF404" s="1"/>
      <c r="BN404" s="1"/>
      <c r="BV404" s="1"/>
    </row>
    <row r="405" spans="2:74" ht="14.25" customHeight="1">
      <c r="B405" s="1"/>
      <c r="D405" s="2"/>
      <c r="E405" s="2"/>
      <c r="F405" s="2"/>
      <c r="J405" s="1"/>
      <c r="R405" s="1"/>
      <c r="Z405" s="1"/>
      <c r="AH405" s="1"/>
      <c r="AP405" s="1"/>
      <c r="AX405" s="1"/>
      <c r="BF405" s="1"/>
      <c r="BN405" s="1"/>
      <c r="BV405" s="1"/>
    </row>
    <row r="406" spans="2:74" ht="14.25" customHeight="1">
      <c r="B406" s="1"/>
      <c r="D406" s="2"/>
      <c r="E406" s="2"/>
      <c r="F406" s="2"/>
      <c r="J406" s="1"/>
      <c r="R406" s="1"/>
      <c r="Z406" s="1"/>
      <c r="AH406" s="1"/>
      <c r="AP406" s="1"/>
      <c r="AX406" s="1"/>
      <c r="BF406" s="1"/>
      <c r="BN406" s="1"/>
      <c r="BV406" s="1"/>
    </row>
    <row r="407" spans="2:74" ht="14.25" customHeight="1">
      <c r="B407" s="1"/>
      <c r="D407" s="2"/>
      <c r="E407" s="2"/>
      <c r="F407" s="2"/>
      <c r="J407" s="1"/>
      <c r="R407" s="1"/>
      <c r="Z407" s="1"/>
      <c r="AH407" s="1"/>
      <c r="AP407" s="1"/>
      <c r="AX407" s="1"/>
      <c r="BF407" s="1"/>
      <c r="BN407" s="1"/>
      <c r="BV407" s="1"/>
    </row>
    <row r="408" spans="2:74" ht="14.25" customHeight="1">
      <c r="B408" s="1"/>
      <c r="D408" s="2"/>
      <c r="E408" s="2"/>
      <c r="F408" s="2"/>
      <c r="J408" s="1"/>
      <c r="R408" s="1"/>
      <c r="Z408" s="1"/>
      <c r="AH408" s="1"/>
      <c r="AP408" s="1"/>
      <c r="AX408" s="1"/>
      <c r="BF408" s="1"/>
      <c r="BN408" s="1"/>
      <c r="BV408" s="1"/>
    </row>
    <row r="409" spans="2:74" ht="14.25" customHeight="1">
      <c r="B409" s="1"/>
      <c r="D409" s="2"/>
      <c r="E409" s="2"/>
      <c r="F409" s="2"/>
      <c r="J409" s="1"/>
      <c r="R409" s="1"/>
      <c r="Z409" s="1"/>
      <c r="AH409" s="1"/>
      <c r="AP409" s="1"/>
      <c r="AX409" s="1"/>
      <c r="BF409" s="1"/>
      <c r="BN409" s="1"/>
      <c r="BV409" s="1"/>
    </row>
    <row r="410" spans="2:74" ht="14.25" customHeight="1">
      <c r="B410" s="1"/>
      <c r="D410" s="2"/>
      <c r="E410" s="2"/>
      <c r="F410" s="2"/>
      <c r="J410" s="1"/>
      <c r="R410" s="1"/>
      <c r="Z410" s="1"/>
      <c r="AH410" s="1"/>
      <c r="AP410" s="1"/>
      <c r="AX410" s="1"/>
      <c r="BF410" s="1"/>
      <c r="BN410" s="1"/>
      <c r="BV410" s="1"/>
    </row>
    <row r="411" spans="2:74" ht="14.25" customHeight="1">
      <c r="B411" s="1"/>
      <c r="D411" s="2"/>
      <c r="E411" s="2"/>
      <c r="F411" s="2"/>
      <c r="J411" s="1"/>
      <c r="R411" s="1"/>
      <c r="Z411" s="1"/>
      <c r="AH411" s="1"/>
      <c r="AP411" s="1"/>
      <c r="AX411" s="1"/>
      <c r="BF411" s="1"/>
      <c r="BN411" s="1"/>
      <c r="BV411" s="1"/>
    </row>
    <row r="412" spans="2:74" ht="14.25" customHeight="1">
      <c r="B412" s="1"/>
      <c r="D412" s="2"/>
      <c r="E412" s="2"/>
      <c r="F412" s="2"/>
      <c r="J412" s="1"/>
      <c r="R412" s="1"/>
      <c r="Z412" s="1"/>
      <c r="AH412" s="1"/>
      <c r="AP412" s="1"/>
      <c r="AX412" s="1"/>
      <c r="BF412" s="1"/>
      <c r="BN412" s="1"/>
      <c r="BV412" s="1"/>
    </row>
    <row r="413" spans="2:74" ht="14.25" customHeight="1">
      <c r="B413" s="1"/>
      <c r="D413" s="2"/>
      <c r="E413" s="2"/>
      <c r="F413" s="2"/>
      <c r="J413" s="1"/>
      <c r="R413" s="1"/>
      <c r="Z413" s="1"/>
      <c r="AH413" s="1"/>
      <c r="AP413" s="1"/>
      <c r="AX413" s="1"/>
      <c r="BF413" s="1"/>
      <c r="BN413" s="1"/>
      <c r="BV413" s="1"/>
    </row>
    <row r="414" spans="2:74" ht="14.25" customHeight="1">
      <c r="B414" s="1"/>
      <c r="D414" s="2"/>
      <c r="E414" s="2"/>
      <c r="F414" s="2"/>
      <c r="J414" s="1"/>
      <c r="R414" s="1"/>
      <c r="Z414" s="1"/>
      <c r="AH414" s="1"/>
      <c r="AP414" s="1"/>
      <c r="AX414" s="1"/>
      <c r="BF414" s="1"/>
      <c r="BN414" s="1"/>
      <c r="BV414" s="1"/>
    </row>
    <row r="415" spans="2:74" ht="14.25" customHeight="1">
      <c r="B415" s="1"/>
      <c r="D415" s="2"/>
      <c r="E415" s="2"/>
      <c r="F415" s="2"/>
      <c r="J415" s="1"/>
      <c r="R415" s="1"/>
      <c r="Z415" s="1"/>
      <c r="AH415" s="1"/>
      <c r="AP415" s="1"/>
      <c r="AX415" s="1"/>
      <c r="BF415" s="1"/>
      <c r="BN415" s="1"/>
      <c r="BV415" s="1"/>
    </row>
    <row r="416" spans="2:74" ht="14.25" customHeight="1">
      <c r="B416" s="1"/>
      <c r="D416" s="2"/>
      <c r="E416" s="2"/>
      <c r="F416" s="2"/>
      <c r="J416" s="1"/>
      <c r="R416" s="1"/>
      <c r="Z416" s="1"/>
      <c r="AH416" s="1"/>
      <c r="AP416" s="1"/>
      <c r="AX416" s="1"/>
      <c r="BF416" s="1"/>
      <c r="BN416" s="1"/>
      <c r="BV416" s="1"/>
    </row>
    <row r="417" spans="2:74" ht="14.25" customHeight="1">
      <c r="B417" s="1"/>
      <c r="D417" s="2"/>
      <c r="E417" s="2"/>
      <c r="F417" s="2"/>
      <c r="J417" s="1"/>
      <c r="R417" s="1"/>
      <c r="Z417" s="1"/>
      <c r="AH417" s="1"/>
      <c r="AP417" s="1"/>
      <c r="AX417" s="1"/>
      <c r="BF417" s="1"/>
      <c r="BN417" s="1"/>
      <c r="BV417" s="1"/>
    </row>
    <row r="418" spans="2:74" ht="14.25" customHeight="1">
      <c r="B418" s="1"/>
      <c r="D418" s="2"/>
      <c r="E418" s="2"/>
      <c r="F418" s="2"/>
      <c r="J418" s="1"/>
      <c r="R418" s="1"/>
      <c r="Z418" s="1"/>
      <c r="AH418" s="1"/>
      <c r="AP418" s="1"/>
      <c r="AX418" s="1"/>
      <c r="BF418" s="1"/>
      <c r="BN418" s="1"/>
      <c r="BV418" s="1"/>
    </row>
    <row r="419" spans="2:74" ht="14.25" customHeight="1">
      <c r="B419" s="1"/>
      <c r="D419" s="2"/>
      <c r="E419" s="2"/>
      <c r="F419" s="2"/>
      <c r="J419" s="1"/>
      <c r="R419" s="1"/>
      <c r="Z419" s="1"/>
      <c r="AH419" s="1"/>
      <c r="AP419" s="1"/>
      <c r="AX419" s="1"/>
      <c r="BF419" s="1"/>
      <c r="BN419" s="1"/>
      <c r="BV419" s="1"/>
    </row>
    <row r="420" spans="2:74" ht="14.25" customHeight="1">
      <c r="B420" s="1"/>
      <c r="D420" s="2"/>
      <c r="E420" s="2"/>
      <c r="F420" s="2"/>
      <c r="J420" s="1"/>
      <c r="R420" s="1"/>
      <c r="Z420" s="1"/>
      <c r="AH420" s="1"/>
      <c r="AP420" s="1"/>
      <c r="AX420" s="1"/>
      <c r="BF420" s="1"/>
      <c r="BN420" s="1"/>
      <c r="BV420" s="1"/>
    </row>
    <row r="421" spans="2:74" ht="14.25" customHeight="1">
      <c r="B421" s="1"/>
      <c r="D421" s="2"/>
      <c r="E421" s="2"/>
      <c r="F421" s="2"/>
      <c r="J421" s="1"/>
      <c r="R421" s="1"/>
      <c r="Z421" s="1"/>
      <c r="AH421" s="1"/>
      <c r="AP421" s="1"/>
      <c r="AX421" s="1"/>
      <c r="BF421" s="1"/>
      <c r="BN421" s="1"/>
      <c r="BV421" s="1"/>
    </row>
    <row r="422" spans="2:74" ht="14.25" customHeight="1">
      <c r="B422" s="1"/>
      <c r="D422" s="2"/>
      <c r="E422" s="2"/>
      <c r="F422" s="2"/>
      <c r="J422" s="1"/>
      <c r="R422" s="1"/>
      <c r="Z422" s="1"/>
      <c r="AH422" s="1"/>
      <c r="AP422" s="1"/>
      <c r="AX422" s="1"/>
      <c r="BF422" s="1"/>
      <c r="BN422" s="1"/>
      <c r="BV422" s="1"/>
    </row>
    <row r="423" spans="2:74" ht="14.25" customHeight="1">
      <c r="B423" s="1"/>
      <c r="D423" s="2"/>
      <c r="E423" s="2"/>
      <c r="F423" s="2"/>
      <c r="J423" s="1"/>
      <c r="R423" s="1"/>
      <c r="Z423" s="1"/>
      <c r="AH423" s="1"/>
      <c r="AP423" s="1"/>
      <c r="AX423" s="1"/>
      <c r="BF423" s="1"/>
      <c r="BN423" s="1"/>
      <c r="BV423" s="1"/>
    </row>
    <row r="424" spans="2:74" ht="14.25" customHeight="1">
      <c r="B424" s="1"/>
      <c r="D424" s="2"/>
      <c r="E424" s="2"/>
      <c r="F424" s="2"/>
      <c r="J424" s="1"/>
      <c r="R424" s="1"/>
      <c r="Z424" s="1"/>
      <c r="AH424" s="1"/>
      <c r="AP424" s="1"/>
      <c r="AX424" s="1"/>
      <c r="BF424" s="1"/>
      <c r="BN424" s="1"/>
      <c r="BV424" s="1"/>
    </row>
    <row r="425" spans="2:74" ht="14.25" customHeight="1">
      <c r="B425" s="1"/>
      <c r="D425" s="2"/>
      <c r="E425" s="2"/>
      <c r="F425" s="2"/>
      <c r="J425" s="1"/>
      <c r="R425" s="1"/>
      <c r="Z425" s="1"/>
      <c r="AH425" s="1"/>
      <c r="AP425" s="1"/>
      <c r="AX425" s="1"/>
      <c r="BF425" s="1"/>
      <c r="BN425" s="1"/>
      <c r="BV425" s="1"/>
    </row>
    <row r="426" spans="2:74" ht="14.25" customHeight="1">
      <c r="B426" s="1"/>
      <c r="D426" s="2"/>
      <c r="E426" s="2"/>
      <c r="F426" s="2"/>
      <c r="J426" s="1"/>
      <c r="R426" s="1"/>
      <c r="Z426" s="1"/>
      <c r="AH426" s="1"/>
      <c r="AP426" s="1"/>
      <c r="AX426" s="1"/>
      <c r="BF426" s="1"/>
      <c r="BN426" s="1"/>
      <c r="BV426" s="1"/>
    </row>
    <row r="427" spans="2:74" ht="14.25" customHeight="1">
      <c r="B427" s="1"/>
      <c r="D427" s="2"/>
      <c r="E427" s="2"/>
      <c r="F427" s="2"/>
      <c r="J427" s="1"/>
      <c r="R427" s="1"/>
      <c r="Z427" s="1"/>
      <c r="AH427" s="1"/>
      <c r="AP427" s="1"/>
      <c r="AX427" s="1"/>
      <c r="BF427" s="1"/>
      <c r="BN427" s="1"/>
      <c r="BV427" s="1"/>
    </row>
    <row r="428" spans="2:74" ht="14.25" customHeight="1">
      <c r="B428" s="1"/>
      <c r="D428" s="2"/>
      <c r="E428" s="2"/>
      <c r="F428" s="2"/>
      <c r="J428" s="1"/>
      <c r="R428" s="1"/>
      <c r="Z428" s="1"/>
      <c r="AH428" s="1"/>
      <c r="AP428" s="1"/>
      <c r="AX428" s="1"/>
      <c r="BF428" s="1"/>
      <c r="BN428" s="1"/>
      <c r="BV428" s="1"/>
    </row>
    <row r="429" spans="2:74" ht="14.25" customHeight="1">
      <c r="B429" s="1"/>
      <c r="D429" s="2"/>
      <c r="E429" s="2"/>
      <c r="F429" s="2"/>
      <c r="J429" s="1"/>
      <c r="R429" s="1"/>
      <c r="Z429" s="1"/>
      <c r="AH429" s="1"/>
      <c r="AP429" s="1"/>
      <c r="AX429" s="1"/>
      <c r="BF429" s="1"/>
      <c r="BN429" s="1"/>
      <c r="BV429" s="1"/>
    </row>
    <row r="430" spans="2:74" ht="14.25" customHeight="1">
      <c r="B430" s="1"/>
      <c r="D430" s="2"/>
      <c r="E430" s="2"/>
      <c r="F430" s="2"/>
      <c r="J430" s="1"/>
      <c r="R430" s="1"/>
      <c r="Z430" s="1"/>
      <c r="AH430" s="1"/>
      <c r="AP430" s="1"/>
      <c r="AX430" s="1"/>
      <c r="BF430" s="1"/>
      <c r="BN430" s="1"/>
      <c r="BV430" s="1"/>
    </row>
    <row r="431" spans="2:74" ht="14.25" customHeight="1">
      <c r="B431" s="1"/>
      <c r="D431" s="2"/>
      <c r="E431" s="2"/>
      <c r="F431" s="2"/>
      <c r="J431" s="1"/>
      <c r="R431" s="1"/>
      <c r="Z431" s="1"/>
      <c r="AH431" s="1"/>
      <c r="AP431" s="1"/>
      <c r="AX431" s="1"/>
      <c r="BF431" s="1"/>
      <c r="BN431" s="1"/>
      <c r="BV431" s="1"/>
    </row>
    <row r="432" spans="2:74" ht="14.25" customHeight="1">
      <c r="B432" s="1"/>
      <c r="D432" s="2"/>
      <c r="E432" s="2"/>
      <c r="F432" s="2"/>
      <c r="J432" s="1"/>
      <c r="R432" s="1"/>
      <c r="Z432" s="1"/>
      <c r="AH432" s="1"/>
      <c r="AP432" s="1"/>
      <c r="AX432" s="1"/>
      <c r="BF432" s="1"/>
      <c r="BN432" s="1"/>
      <c r="BV432" s="1"/>
    </row>
    <row r="433" spans="2:74" ht="14.25" customHeight="1">
      <c r="B433" s="1"/>
      <c r="D433" s="2"/>
      <c r="E433" s="2"/>
      <c r="F433" s="2"/>
      <c r="J433" s="1"/>
      <c r="R433" s="1"/>
      <c r="Z433" s="1"/>
      <c r="AH433" s="1"/>
      <c r="AP433" s="1"/>
      <c r="AX433" s="1"/>
      <c r="BF433" s="1"/>
      <c r="BN433" s="1"/>
      <c r="BV433" s="1"/>
    </row>
    <row r="434" spans="2:74" ht="14.25" customHeight="1">
      <c r="B434" s="1"/>
      <c r="D434" s="2"/>
      <c r="E434" s="2"/>
      <c r="F434" s="2"/>
      <c r="J434" s="1"/>
      <c r="R434" s="1"/>
      <c r="Z434" s="1"/>
      <c r="AH434" s="1"/>
      <c r="AP434" s="1"/>
      <c r="AX434" s="1"/>
      <c r="BF434" s="1"/>
      <c r="BN434" s="1"/>
      <c r="BV434" s="1"/>
    </row>
    <row r="435" spans="2:74" ht="14.25" customHeight="1">
      <c r="B435" s="1"/>
      <c r="D435" s="2"/>
      <c r="E435" s="2"/>
      <c r="F435" s="2"/>
      <c r="J435" s="1"/>
      <c r="R435" s="1"/>
      <c r="Z435" s="1"/>
      <c r="AH435" s="1"/>
      <c r="AP435" s="1"/>
      <c r="AX435" s="1"/>
      <c r="BF435" s="1"/>
      <c r="BN435" s="1"/>
      <c r="BV435" s="1"/>
    </row>
    <row r="436" spans="2:74" ht="14.25" customHeight="1">
      <c r="B436" s="1"/>
      <c r="D436" s="2"/>
      <c r="E436" s="2"/>
      <c r="F436" s="2"/>
      <c r="J436" s="1"/>
      <c r="R436" s="1"/>
      <c r="Z436" s="1"/>
      <c r="AH436" s="1"/>
      <c r="AP436" s="1"/>
      <c r="AX436" s="1"/>
      <c r="BF436" s="1"/>
      <c r="BN436" s="1"/>
      <c r="BV436" s="1"/>
    </row>
    <row r="437" spans="2:74" ht="14.25" customHeight="1">
      <c r="B437" s="1"/>
      <c r="D437" s="2"/>
      <c r="E437" s="2"/>
      <c r="F437" s="2"/>
      <c r="J437" s="1"/>
      <c r="R437" s="1"/>
      <c r="Z437" s="1"/>
      <c r="AH437" s="1"/>
      <c r="AP437" s="1"/>
      <c r="AX437" s="1"/>
      <c r="BF437" s="1"/>
      <c r="BN437" s="1"/>
      <c r="BV437" s="1"/>
    </row>
    <row r="438" spans="2:74" ht="14.25" customHeight="1">
      <c r="B438" s="1"/>
      <c r="D438" s="2"/>
      <c r="E438" s="2"/>
      <c r="F438" s="2"/>
      <c r="J438" s="1"/>
      <c r="R438" s="1"/>
      <c r="Z438" s="1"/>
      <c r="AH438" s="1"/>
      <c r="AP438" s="1"/>
      <c r="AX438" s="1"/>
      <c r="BF438" s="1"/>
      <c r="BN438" s="1"/>
      <c r="BV438" s="1"/>
    </row>
    <row r="439" spans="2:74" ht="14.25" customHeight="1">
      <c r="B439" s="1"/>
      <c r="D439" s="2"/>
      <c r="E439" s="2"/>
      <c r="F439" s="2"/>
      <c r="J439" s="1"/>
      <c r="R439" s="1"/>
      <c r="Z439" s="1"/>
      <c r="AH439" s="1"/>
      <c r="AP439" s="1"/>
      <c r="AX439" s="1"/>
      <c r="BF439" s="1"/>
      <c r="BN439" s="1"/>
      <c r="BV439" s="1"/>
    </row>
    <row r="440" spans="2:74" ht="14.25" customHeight="1">
      <c r="B440" s="1"/>
      <c r="D440" s="2"/>
      <c r="E440" s="2"/>
      <c r="F440" s="2"/>
      <c r="J440" s="1"/>
      <c r="R440" s="1"/>
      <c r="Z440" s="1"/>
      <c r="AH440" s="1"/>
      <c r="AP440" s="1"/>
      <c r="AX440" s="1"/>
      <c r="BF440" s="1"/>
      <c r="BN440" s="1"/>
      <c r="BV440" s="1"/>
    </row>
    <row r="441" spans="2:74" ht="14.25" customHeight="1">
      <c r="B441" s="1"/>
      <c r="D441" s="2"/>
      <c r="E441" s="2"/>
      <c r="F441" s="2"/>
      <c r="J441" s="1"/>
      <c r="R441" s="1"/>
      <c r="Z441" s="1"/>
      <c r="AH441" s="1"/>
      <c r="AP441" s="1"/>
      <c r="AX441" s="1"/>
      <c r="BF441" s="1"/>
      <c r="BN441" s="1"/>
      <c r="BV441" s="1"/>
    </row>
    <row r="442" spans="2:74" ht="14.25" customHeight="1">
      <c r="B442" s="1"/>
      <c r="D442" s="2"/>
      <c r="E442" s="2"/>
      <c r="F442" s="2"/>
      <c r="J442" s="1"/>
      <c r="R442" s="1"/>
      <c r="Z442" s="1"/>
      <c r="AH442" s="1"/>
      <c r="AP442" s="1"/>
      <c r="AX442" s="1"/>
      <c r="BF442" s="1"/>
      <c r="BN442" s="1"/>
      <c r="BV442" s="1"/>
    </row>
    <row r="443" spans="2:74" ht="14.25" customHeight="1">
      <c r="B443" s="1"/>
      <c r="D443" s="2"/>
      <c r="E443" s="2"/>
      <c r="F443" s="2"/>
      <c r="J443" s="1"/>
      <c r="R443" s="1"/>
      <c r="Z443" s="1"/>
      <c r="AH443" s="1"/>
      <c r="AP443" s="1"/>
      <c r="AX443" s="1"/>
      <c r="BF443" s="1"/>
      <c r="BN443" s="1"/>
      <c r="BV443" s="1"/>
    </row>
    <row r="444" spans="2:74" ht="14.25" customHeight="1">
      <c r="B444" s="1"/>
      <c r="D444" s="2"/>
      <c r="E444" s="2"/>
      <c r="F444" s="2"/>
      <c r="J444" s="1"/>
      <c r="R444" s="1"/>
      <c r="Z444" s="1"/>
      <c r="AH444" s="1"/>
      <c r="AP444" s="1"/>
      <c r="AX444" s="1"/>
      <c r="BF444" s="1"/>
      <c r="BN444" s="1"/>
      <c r="BV444" s="1"/>
    </row>
    <row r="445" spans="2:74" ht="14.25" customHeight="1">
      <c r="B445" s="1"/>
      <c r="D445" s="2"/>
      <c r="E445" s="2"/>
      <c r="F445" s="2"/>
      <c r="J445" s="1"/>
      <c r="R445" s="1"/>
      <c r="Z445" s="1"/>
      <c r="AH445" s="1"/>
      <c r="AP445" s="1"/>
      <c r="AX445" s="1"/>
      <c r="BF445" s="1"/>
      <c r="BN445" s="1"/>
      <c r="BV445" s="1"/>
    </row>
    <row r="446" spans="2:74" ht="14.25" customHeight="1">
      <c r="B446" s="1"/>
      <c r="D446" s="2"/>
      <c r="E446" s="2"/>
      <c r="F446" s="2"/>
      <c r="J446" s="1"/>
      <c r="R446" s="1"/>
      <c r="Z446" s="1"/>
      <c r="AH446" s="1"/>
      <c r="AP446" s="1"/>
      <c r="AX446" s="1"/>
      <c r="BF446" s="1"/>
      <c r="BN446" s="1"/>
      <c r="BV446" s="1"/>
    </row>
    <row r="447" spans="2:74" ht="14.25" customHeight="1">
      <c r="B447" s="1"/>
      <c r="D447" s="2"/>
      <c r="E447" s="2"/>
      <c r="F447" s="2"/>
      <c r="J447" s="1"/>
      <c r="R447" s="1"/>
      <c r="Z447" s="1"/>
      <c r="AH447" s="1"/>
      <c r="AP447" s="1"/>
      <c r="AX447" s="1"/>
      <c r="BF447" s="1"/>
      <c r="BN447" s="1"/>
      <c r="BV447" s="1"/>
    </row>
    <row r="448" spans="2:74" ht="14.25" customHeight="1">
      <c r="B448" s="1"/>
      <c r="D448" s="2"/>
      <c r="E448" s="2"/>
      <c r="F448" s="2"/>
      <c r="J448" s="1"/>
      <c r="R448" s="1"/>
      <c r="Z448" s="1"/>
      <c r="AH448" s="1"/>
      <c r="AP448" s="1"/>
      <c r="AX448" s="1"/>
      <c r="BF448" s="1"/>
      <c r="BN448" s="1"/>
      <c r="BV448" s="1"/>
    </row>
    <row r="449" spans="2:74" ht="14.25" customHeight="1">
      <c r="B449" s="1"/>
      <c r="D449" s="2"/>
      <c r="E449" s="2"/>
      <c r="F449" s="2"/>
      <c r="J449" s="1"/>
      <c r="R449" s="1"/>
      <c r="Z449" s="1"/>
      <c r="AH449" s="1"/>
      <c r="AP449" s="1"/>
      <c r="AX449" s="1"/>
      <c r="BF449" s="1"/>
      <c r="BN449" s="1"/>
      <c r="BV449" s="1"/>
    </row>
    <row r="450" spans="2:74" ht="14.25" customHeight="1">
      <c r="B450" s="1"/>
      <c r="D450" s="2"/>
      <c r="E450" s="2"/>
      <c r="F450" s="2"/>
      <c r="J450" s="1"/>
      <c r="R450" s="1"/>
      <c r="Z450" s="1"/>
      <c r="AH450" s="1"/>
      <c r="AP450" s="1"/>
      <c r="AX450" s="1"/>
      <c r="BF450" s="1"/>
      <c r="BN450" s="1"/>
      <c r="BV450" s="1"/>
    </row>
    <row r="451" spans="2:74" ht="14.25" customHeight="1">
      <c r="B451" s="1"/>
      <c r="D451" s="2"/>
      <c r="E451" s="2"/>
      <c r="F451" s="2"/>
      <c r="J451" s="1"/>
      <c r="R451" s="1"/>
      <c r="Z451" s="1"/>
      <c r="AH451" s="1"/>
      <c r="AP451" s="1"/>
      <c r="AX451" s="1"/>
      <c r="BF451" s="1"/>
      <c r="BN451" s="1"/>
      <c r="BV451" s="1"/>
    </row>
    <row r="452" spans="2:74" ht="14.25" customHeight="1">
      <c r="B452" s="1"/>
      <c r="D452" s="2"/>
      <c r="E452" s="2"/>
      <c r="F452" s="2"/>
      <c r="J452" s="1"/>
      <c r="R452" s="1"/>
      <c r="Z452" s="1"/>
      <c r="AH452" s="1"/>
      <c r="AP452" s="1"/>
      <c r="AX452" s="1"/>
      <c r="BF452" s="1"/>
      <c r="BN452" s="1"/>
      <c r="BV452" s="1"/>
    </row>
    <row r="453" spans="2:74" ht="14.25" customHeight="1">
      <c r="B453" s="1"/>
      <c r="D453" s="2"/>
      <c r="E453" s="2"/>
      <c r="F453" s="2"/>
      <c r="J453" s="1"/>
      <c r="R453" s="1"/>
      <c r="Z453" s="1"/>
      <c r="AH453" s="1"/>
      <c r="AP453" s="1"/>
      <c r="AX453" s="1"/>
      <c r="BF453" s="1"/>
      <c r="BN453" s="1"/>
      <c r="BV453" s="1"/>
    </row>
    <row r="454" spans="2:74" ht="14.25" customHeight="1">
      <c r="B454" s="1"/>
      <c r="D454" s="2"/>
      <c r="E454" s="2"/>
      <c r="F454" s="2"/>
      <c r="J454" s="1"/>
      <c r="R454" s="1"/>
      <c r="Z454" s="1"/>
      <c r="AH454" s="1"/>
      <c r="AP454" s="1"/>
      <c r="AX454" s="1"/>
      <c r="BF454" s="1"/>
      <c r="BN454" s="1"/>
      <c r="BV454" s="1"/>
    </row>
    <row r="455" spans="2:74" ht="14.25" customHeight="1">
      <c r="B455" s="1"/>
      <c r="D455" s="2"/>
      <c r="E455" s="2"/>
      <c r="F455" s="2"/>
      <c r="J455" s="1"/>
      <c r="R455" s="1"/>
      <c r="Z455" s="1"/>
      <c r="AH455" s="1"/>
      <c r="AP455" s="1"/>
      <c r="AX455" s="1"/>
      <c r="BF455" s="1"/>
      <c r="BN455" s="1"/>
      <c r="BV455" s="1"/>
    </row>
    <row r="456" spans="2:74" ht="14.25" customHeight="1">
      <c r="B456" s="1"/>
      <c r="D456" s="2"/>
      <c r="E456" s="2"/>
      <c r="F456" s="2"/>
      <c r="J456" s="1"/>
      <c r="R456" s="1"/>
      <c r="Z456" s="1"/>
      <c r="AH456" s="1"/>
      <c r="AP456" s="1"/>
      <c r="AX456" s="1"/>
      <c r="BF456" s="1"/>
      <c r="BN456" s="1"/>
      <c r="BV456" s="1"/>
    </row>
    <row r="457" spans="2:74" ht="14.25" customHeight="1">
      <c r="B457" s="1"/>
      <c r="D457" s="2"/>
      <c r="E457" s="2"/>
      <c r="F457" s="2"/>
      <c r="J457" s="1"/>
      <c r="R457" s="1"/>
      <c r="Z457" s="1"/>
      <c r="AH457" s="1"/>
      <c r="AP457" s="1"/>
      <c r="AX457" s="1"/>
      <c r="BF457" s="1"/>
      <c r="BN457" s="1"/>
      <c r="BV457" s="1"/>
    </row>
    <row r="458" spans="2:74" ht="14.25" customHeight="1">
      <c r="B458" s="1"/>
      <c r="D458" s="2"/>
      <c r="E458" s="2"/>
      <c r="F458" s="2"/>
      <c r="J458" s="1"/>
      <c r="R458" s="1"/>
      <c r="Z458" s="1"/>
      <c r="AH458" s="1"/>
      <c r="AP458" s="1"/>
      <c r="AX458" s="1"/>
      <c r="BF458" s="1"/>
      <c r="BN458" s="1"/>
      <c r="BV458" s="1"/>
    </row>
    <row r="459" spans="2:74" ht="14.25" customHeight="1">
      <c r="B459" s="1"/>
      <c r="D459" s="2"/>
      <c r="E459" s="2"/>
      <c r="F459" s="2"/>
      <c r="J459" s="1"/>
      <c r="R459" s="1"/>
      <c r="Z459" s="1"/>
      <c r="AH459" s="1"/>
      <c r="AP459" s="1"/>
      <c r="AX459" s="1"/>
      <c r="BF459" s="1"/>
      <c r="BN459" s="1"/>
      <c r="BV459" s="1"/>
    </row>
    <row r="460" spans="2:74" ht="14.25" customHeight="1">
      <c r="B460" s="1"/>
      <c r="D460" s="2"/>
      <c r="E460" s="2"/>
      <c r="F460" s="2"/>
      <c r="J460" s="1"/>
      <c r="R460" s="1"/>
      <c r="Z460" s="1"/>
      <c r="AH460" s="1"/>
      <c r="AP460" s="1"/>
      <c r="AX460" s="1"/>
      <c r="BF460" s="1"/>
      <c r="BN460" s="1"/>
      <c r="BV460" s="1"/>
    </row>
    <row r="461" spans="2:74" ht="14.25" customHeight="1">
      <c r="B461" s="1"/>
      <c r="D461" s="2"/>
      <c r="E461" s="2"/>
      <c r="F461" s="2"/>
      <c r="J461" s="1"/>
      <c r="R461" s="1"/>
      <c r="Z461" s="1"/>
      <c r="AH461" s="1"/>
      <c r="AP461" s="1"/>
      <c r="AX461" s="1"/>
      <c r="BF461" s="1"/>
      <c r="BN461" s="1"/>
      <c r="BV461" s="1"/>
    </row>
    <row r="462" spans="2:74" ht="14.25" customHeight="1">
      <c r="B462" s="1"/>
      <c r="D462" s="2"/>
      <c r="E462" s="2"/>
      <c r="F462" s="2"/>
      <c r="J462" s="1"/>
      <c r="R462" s="1"/>
      <c r="Z462" s="1"/>
      <c r="AH462" s="1"/>
      <c r="AP462" s="1"/>
      <c r="AX462" s="1"/>
      <c r="BF462" s="1"/>
      <c r="BN462" s="1"/>
      <c r="BV462" s="1"/>
    </row>
    <row r="463" spans="2:74" ht="14.25" customHeight="1">
      <c r="B463" s="1"/>
      <c r="D463" s="2"/>
      <c r="E463" s="2"/>
      <c r="F463" s="2"/>
      <c r="J463" s="1"/>
      <c r="R463" s="1"/>
      <c r="Z463" s="1"/>
      <c r="AH463" s="1"/>
      <c r="AP463" s="1"/>
      <c r="AX463" s="1"/>
      <c r="BF463" s="1"/>
      <c r="BN463" s="1"/>
      <c r="BV463" s="1"/>
    </row>
    <row r="464" spans="2:74" ht="14.25" customHeight="1">
      <c r="B464" s="1"/>
      <c r="D464" s="2"/>
      <c r="E464" s="2"/>
      <c r="F464" s="2"/>
      <c r="J464" s="1"/>
      <c r="R464" s="1"/>
      <c r="Z464" s="1"/>
      <c r="AH464" s="1"/>
      <c r="AP464" s="1"/>
      <c r="AX464" s="1"/>
      <c r="BF464" s="1"/>
      <c r="BN464" s="1"/>
      <c r="BV464" s="1"/>
    </row>
    <row r="465" spans="2:74" ht="14.25" customHeight="1">
      <c r="B465" s="1"/>
      <c r="D465" s="2"/>
      <c r="E465" s="2"/>
      <c r="F465" s="2"/>
      <c r="J465" s="1"/>
      <c r="R465" s="1"/>
      <c r="Z465" s="1"/>
      <c r="AH465" s="1"/>
      <c r="AP465" s="1"/>
      <c r="AX465" s="1"/>
      <c r="BF465" s="1"/>
      <c r="BN465" s="1"/>
      <c r="BV465" s="1"/>
    </row>
    <row r="466" spans="2:74" ht="14.25" customHeight="1">
      <c r="B466" s="1"/>
      <c r="D466" s="2"/>
      <c r="E466" s="2"/>
      <c r="F466" s="2"/>
      <c r="J466" s="1"/>
      <c r="R466" s="1"/>
      <c r="Z466" s="1"/>
      <c r="AH466" s="1"/>
      <c r="AP466" s="1"/>
      <c r="AX466" s="1"/>
      <c r="BF466" s="1"/>
      <c r="BN466" s="1"/>
      <c r="BV466" s="1"/>
    </row>
    <row r="467" spans="2:74" ht="14.25" customHeight="1">
      <c r="B467" s="1"/>
      <c r="D467" s="2"/>
      <c r="E467" s="2"/>
      <c r="F467" s="2"/>
      <c r="J467" s="1"/>
      <c r="R467" s="1"/>
      <c r="Z467" s="1"/>
      <c r="AH467" s="1"/>
      <c r="AP467" s="1"/>
      <c r="AX467" s="1"/>
      <c r="BF467" s="1"/>
      <c r="BN467" s="1"/>
      <c r="BV467" s="1"/>
    </row>
    <row r="468" spans="2:74" ht="14.25" customHeight="1">
      <c r="B468" s="1"/>
      <c r="D468" s="2"/>
      <c r="E468" s="2"/>
      <c r="F468" s="2"/>
      <c r="J468" s="1"/>
      <c r="R468" s="1"/>
      <c r="Z468" s="1"/>
      <c r="AH468" s="1"/>
      <c r="AP468" s="1"/>
      <c r="AX468" s="1"/>
      <c r="BF468" s="1"/>
      <c r="BN468" s="1"/>
      <c r="BV468" s="1"/>
    </row>
    <row r="469" spans="2:74" ht="14.25" customHeight="1">
      <c r="B469" s="1"/>
      <c r="D469" s="2"/>
      <c r="E469" s="2"/>
      <c r="F469" s="2"/>
      <c r="J469" s="1"/>
      <c r="R469" s="1"/>
      <c r="Z469" s="1"/>
      <c r="AH469" s="1"/>
      <c r="AP469" s="1"/>
      <c r="AX469" s="1"/>
      <c r="BF469" s="1"/>
      <c r="BN469" s="1"/>
      <c r="BV469" s="1"/>
    </row>
    <row r="470" spans="2:74" ht="14.25" customHeight="1">
      <c r="B470" s="1"/>
      <c r="D470" s="2"/>
      <c r="E470" s="2"/>
      <c r="F470" s="2"/>
      <c r="J470" s="1"/>
      <c r="R470" s="1"/>
      <c r="Z470" s="1"/>
      <c r="AH470" s="1"/>
      <c r="AP470" s="1"/>
      <c r="AX470" s="1"/>
      <c r="BF470" s="1"/>
      <c r="BN470" s="1"/>
      <c r="BV470" s="1"/>
    </row>
    <row r="471" spans="2:74" ht="14.25" customHeight="1">
      <c r="B471" s="1"/>
      <c r="D471" s="2"/>
      <c r="E471" s="2"/>
      <c r="F471" s="2"/>
      <c r="J471" s="1"/>
      <c r="R471" s="1"/>
      <c r="Z471" s="1"/>
      <c r="AH471" s="1"/>
      <c r="AP471" s="1"/>
      <c r="AX471" s="1"/>
      <c r="BF471" s="1"/>
      <c r="BN471" s="1"/>
      <c r="BV471" s="1"/>
    </row>
    <row r="472" spans="2:74" ht="14.25" customHeight="1">
      <c r="B472" s="1"/>
      <c r="D472" s="2"/>
      <c r="E472" s="2"/>
      <c r="F472" s="2"/>
      <c r="J472" s="1"/>
      <c r="R472" s="1"/>
      <c r="Z472" s="1"/>
      <c r="AH472" s="1"/>
      <c r="AP472" s="1"/>
      <c r="AX472" s="1"/>
      <c r="BF472" s="1"/>
      <c r="BN472" s="1"/>
      <c r="BV472" s="1"/>
    </row>
    <row r="473" spans="2:74" ht="14.25" customHeight="1">
      <c r="B473" s="1"/>
      <c r="D473" s="2"/>
      <c r="E473" s="2"/>
      <c r="F473" s="2"/>
      <c r="J473" s="1"/>
      <c r="R473" s="1"/>
      <c r="Z473" s="1"/>
      <c r="AH473" s="1"/>
      <c r="AP473" s="1"/>
      <c r="AX473" s="1"/>
      <c r="BF473" s="1"/>
      <c r="BN473" s="1"/>
      <c r="BV473" s="1"/>
    </row>
    <row r="474" spans="2:74" ht="14.25" customHeight="1">
      <c r="B474" s="1"/>
      <c r="D474" s="2"/>
      <c r="E474" s="2"/>
      <c r="F474" s="2"/>
      <c r="J474" s="1"/>
      <c r="R474" s="1"/>
      <c r="Z474" s="1"/>
      <c r="AH474" s="1"/>
      <c r="AP474" s="1"/>
      <c r="AX474" s="1"/>
      <c r="BF474" s="1"/>
      <c r="BN474" s="1"/>
      <c r="BV474" s="1"/>
    </row>
    <row r="475" spans="2:74" ht="14.25" customHeight="1">
      <c r="B475" s="1"/>
      <c r="D475" s="2"/>
      <c r="E475" s="2"/>
      <c r="F475" s="2"/>
      <c r="J475" s="1"/>
      <c r="R475" s="1"/>
      <c r="Z475" s="1"/>
      <c r="AH475" s="1"/>
      <c r="AP475" s="1"/>
      <c r="AX475" s="1"/>
      <c r="BF475" s="1"/>
      <c r="BN475" s="1"/>
      <c r="BV475" s="1"/>
    </row>
    <row r="476" spans="2:74" ht="14.25" customHeight="1">
      <c r="B476" s="1"/>
      <c r="D476" s="2"/>
      <c r="E476" s="2"/>
      <c r="F476" s="2"/>
      <c r="J476" s="1"/>
      <c r="R476" s="1"/>
      <c r="Z476" s="1"/>
      <c r="AH476" s="1"/>
      <c r="AP476" s="1"/>
      <c r="AX476" s="1"/>
      <c r="BF476" s="1"/>
      <c r="BN476" s="1"/>
      <c r="BV476" s="1"/>
    </row>
    <row r="477" spans="2:74" ht="14.25" customHeight="1">
      <c r="B477" s="1"/>
      <c r="D477" s="2"/>
      <c r="E477" s="2"/>
      <c r="F477" s="2"/>
      <c r="J477" s="1"/>
      <c r="R477" s="1"/>
      <c r="Z477" s="1"/>
      <c r="AH477" s="1"/>
      <c r="AP477" s="1"/>
      <c r="AX477" s="1"/>
      <c r="BF477" s="1"/>
      <c r="BN477" s="1"/>
      <c r="BV477" s="1"/>
    </row>
    <row r="478" spans="2:74" ht="14.25" customHeight="1">
      <c r="B478" s="1"/>
      <c r="D478" s="2"/>
      <c r="E478" s="2"/>
      <c r="F478" s="2"/>
      <c r="J478" s="1"/>
      <c r="R478" s="1"/>
      <c r="Z478" s="1"/>
      <c r="AH478" s="1"/>
      <c r="AP478" s="1"/>
      <c r="AX478" s="1"/>
      <c r="BF478" s="1"/>
      <c r="BN478" s="1"/>
      <c r="BV478" s="1"/>
    </row>
    <row r="479" spans="2:74" ht="14.25" customHeight="1">
      <c r="B479" s="1"/>
      <c r="D479" s="2"/>
      <c r="E479" s="2"/>
      <c r="F479" s="2"/>
      <c r="J479" s="1"/>
      <c r="R479" s="1"/>
      <c r="Z479" s="1"/>
      <c r="AH479" s="1"/>
      <c r="AP479" s="1"/>
      <c r="AX479" s="1"/>
      <c r="BF479" s="1"/>
      <c r="BN479" s="1"/>
      <c r="BV479" s="1"/>
    </row>
    <row r="480" spans="2:74" ht="14.25" customHeight="1">
      <c r="B480" s="1"/>
      <c r="D480" s="2"/>
      <c r="E480" s="2"/>
      <c r="F480" s="2"/>
      <c r="J480" s="1"/>
      <c r="R480" s="1"/>
      <c r="Z480" s="1"/>
      <c r="AH480" s="1"/>
      <c r="AP480" s="1"/>
      <c r="AX480" s="1"/>
      <c r="BF480" s="1"/>
      <c r="BN480" s="1"/>
      <c r="BV480" s="1"/>
    </row>
    <row r="481" spans="2:74" ht="14.25" customHeight="1">
      <c r="B481" s="1"/>
      <c r="D481" s="2"/>
      <c r="E481" s="2"/>
      <c r="F481" s="2"/>
      <c r="J481" s="1"/>
      <c r="R481" s="1"/>
      <c r="Z481" s="1"/>
      <c r="AH481" s="1"/>
      <c r="AP481" s="1"/>
      <c r="AX481" s="1"/>
      <c r="BF481" s="1"/>
      <c r="BN481" s="1"/>
      <c r="BV481" s="1"/>
    </row>
    <row r="482" spans="2:74" ht="14.25" customHeight="1">
      <c r="B482" s="1"/>
      <c r="D482" s="2"/>
      <c r="E482" s="2"/>
      <c r="F482" s="2"/>
      <c r="J482" s="1"/>
      <c r="R482" s="1"/>
      <c r="Z482" s="1"/>
      <c r="AH482" s="1"/>
      <c r="AP482" s="1"/>
      <c r="AX482" s="1"/>
      <c r="BF482" s="1"/>
      <c r="BN482" s="1"/>
      <c r="BV482" s="1"/>
    </row>
    <row r="483" spans="2:74" ht="14.25" customHeight="1">
      <c r="B483" s="1"/>
      <c r="D483" s="2"/>
      <c r="E483" s="2"/>
      <c r="F483" s="2"/>
      <c r="J483" s="1"/>
      <c r="R483" s="1"/>
      <c r="Z483" s="1"/>
      <c r="AH483" s="1"/>
      <c r="AP483" s="1"/>
      <c r="AX483" s="1"/>
      <c r="BF483" s="1"/>
      <c r="BN483" s="1"/>
      <c r="BV483" s="1"/>
    </row>
    <row r="484" spans="2:74" ht="14.25" customHeight="1">
      <c r="B484" s="1"/>
      <c r="D484" s="2"/>
      <c r="E484" s="2"/>
      <c r="F484" s="2"/>
      <c r="J484" s="1"/>
      <c r="R484" s="1"/>
      <c r="Z484" s="1"/>
      <c r="AH484" s="1"/>
      <c r="AP484" s="1"/>
      <c r="AX484" s="1"/>
      <c r="BF484" s="1"/>
      <c r="BN484" s="1"/>
      <c r="BV484" s="1"/>
    </row>
    <row r="485" spans="2:74" ht="14.25" customHeight="1">
      <c r="B485" s="1"/>
      <c r="D485" s="2"/>
      <c r="E485" s="2"/>
      <c r="F485" s="2"/>
      <c r="J485" s="1"/>
      <c r="R485" s="1"/>
      <c r="Z485" s="1"/>
      <c r="AH485" s="1"/>
      <c r="AP485" s="1"/>
      <c r="AX485" s="1"/>
      <c r="BF485" s="1"/>
      <c r="BN485" s="1"/>
      <c r="BV485" s="1"/>
    </row>
    <row r="486" spans="2:74" ht="14.25" customHeight="1">
      <c r="B486" s="1"/>
      <c r="D486" s="2"/>
      <c r="E486" s="2"/>
      <c r="F486" s="2"/>
      <c r="J486" s="1"/>
      <c r="R486" s="1"/>
      <c r="Z486" s="1"/>
      <c r="AH486" s="1"/>
      <c r="AP486" s="1"/>
      <c r="AX486" s="1"/>
      <c r="BF486" s="1"/>
      <c r="BN486" s="1"/>
      <c r="BV486" s="1"/>
    </row>
    <row r="487" spans="2:74" ht="14.25" customHeight="1">
      <c r="B487" s="1"/>
      <c r="D487" s="2"/>
      <c r="E487" s="2"/>
      <c r="F487" s="2"/>
      <c r="J487" s="1"/>
      <c r="R487" s="1"/>
      <c r="Z487" s="1"/>
      <c r="AH487" s="1"/>
      <c r="AP487" s="1"/>
      <c r="AX487" s="1"/>
      <c r="BF487" s="1"/>
      <c r="BN487" s="1"/>
      <c r="BV487" s="1"/>
    </row>
    <row r="488" spans="2:74" ht="14.25" customHeight="1">
      <c r="B488" s="1"/>
      <c r="D488" s="2"/>
      <c r="E488" s="2"/>
      <c r="F488" s="2"/>
      <c r="J488" s="1"/>
      <c r="R488" s="1"/>
      <c r="Z488" s="1"/>
      <c r="AH488" s="1"/>
      <c r="AP488" s="1"/>
      <c r="AX488" s="1"/>
      <c r="BF488" s="1"/>
      <c r="BN488" s="1"/>
      <c r="BV488" s="1"/>
    </row>
    <row r="489" spans="2:74" ht="14.25" customHeight="1">
      <c r="B489" s="1"/>
      <c r="D489" s="2"/>
      <c r="E489" s="2"/>
      <c r="F489" s="2"/>
      <c r="J489" s="1"/>
      <c r="R489" s="1"/>
      <c r="Z489" s="1"/>
      <c r="AH489" s="1"/>
      <c r="AP489" s="1"/>
      <c r="AX489" s="1"/>
      <c r="BF489" s="1"/>
      <c r="BN489" s="1"/>
      <c r="BV489" s="1"/>
    </row>
    <row r="490" spans="2:74" ht="14.25" customHeight="1">
      <c r="B490" s="1"/>
      <c r="D490" s="2"/>
      <c r="E490" s="2"/>
      <c r="F490" s="2"/>
      <c r="J490" s="1"/>
      <c r="R490" s="1"/>
      <c r="Z490" s="1"/>
      <c r="AH490" s="1"/>
      <c r="AP490" s="1"/>
      <c r="AX490" s="1"/>
      <c r="BF490" s="1"/>
      <c r="BN490" s="1"/>
      <c r="BV490" s="1"/>
    </row>
    <row r="491" spans="2:74" ht="14.25" customHeight="1">
      <c r="B491" s="1"/>
      <c r="D491" s="2"/>
      <c r="E491" s="2"/>
      <c r="F491" s="2"/>
      <c r="J491" s="1"/>
      <c r="R491" s="1"/>
      <c r="Z491" s="1"/>
      <c r="AH491" s="1"/>
      <c r="AP491" s="1"/>
      <c r="AX491" s="1"/>
      <c r="BF491" s="1"/>
      <c r="BN491" s="1"/>
      <c r="BV491" s="1"/>
    </row>
    <row r="492" spans="2:74" ht="14.25" customHeight="1">
      <c r="B492" s="1"/>
      <c r="D492" s="2"/>
      <c r="E492" s="2"/>
      <c r="F492" s="2"/>
      <c r="J492" s="1"/>
      <c r="R492" s="1"/>
      <c r="Z492" s="1"/>
      <c r="AH492" s="1"/>
      <c r="AP492" s="1"/>
      <c r="AX492" s="1"/>
      <c r="BF492" s="1"/>
      <c r="BN492" s="1"/>
      <c r="BV492" s="1"/>
    </row>
    <row r="493" spans="2:74" ht="14.25" customHeight="1">
      <c r="B493" s="1"/>
      <c r="D493" s="2"/>
      <c r="E493" s="2"/>
      <c r="F493" s="2"/>
      <c r="J493" s="1"/>
      <c r="R493" s="1"/>
      <c r="Z493" s="1"/>
      <c r="AH493" s="1"/>
      <c r="AP493" s="1"/>
      <c r="AX493" s="1"/>
      <c r="BF493" s="1"/>
      <c r="BN493" s="1"/>
      <c r="BV493" s="1"/>
    </row>
    <row r="494" spans="2:74" ht="14.25" customHeight="1">
      <c r="B494" s="1"/>
      <c r="D494" s="2"/>
      <c r="E494" s="2"/>
      <c r="F494" s="2"/>
      <c r="J494" s="1"/>
      <c r="R494" s="1"/>
      <c r="Z494" s="1"/>
      <c r="AH494" s="1"/>
      <c r="AP494" s="1"/>
      <c r="AX494" s="1"/>
      <c r="BF494" s="1"/>
      <c r="BN494" s="1"/>
      <c r="BV494" s="1"/>
    </row>
    <row r="495" spans="2:74" ht="14.25" customHeight="1">
      <c r="B495" s="1"/>
      <c r="D495" s="2"/>
      <c r="E495" s="2"/>
      <c r="F495" s="2"/>
      <c r="J495" s="1"/>
      <c r="R495" s="1"/>
      <c r="Z495" s="1"/>
      <c r="AH495" s="1"/>
      <c r="AP495" s="1"/>
      <c r="AX495" s="1"/>
      <c r="BF495" s="1"/>
      <c r="BN495" s="1"/>
      <c r="BV495" s="1"/>
    </row>
    <row r="496" spans="2:74" ht="14.25" customHeight="1">
      <c r="B496" s="1"/>
      <c r="D496" s="2"/>
      <c r="E496" s="2"/>
      <c r="F496" s="2"/>
      <c r="J496" s="1"/>
      <c r="R496" s="1"/>
      <c r="Z496" s="1"/>
      <c r="AH496" s="1"/>
      <c r="AP496" s="1"/>
      <c r="AX496" s="1"/>
      <c r="BF496" s="1"/>
      <c r="BN496" s="1"/>
      <c r="BV496" s="1"/>
    </row>
    <row r="497" spans="2:74" ht="14.25" customHeight="1">
      <c r="B497" s="1"/>
      <c r="D497" s="2"/>
      <c r="E497" s="2"/>
      <c r="F497" s="2"/>
      <c r="J497" s="1"/>
      <c r="R497" s="1"/>
      <c r="Z497" s="1"/>
      <c r="AH497" s="1"/>
      <c r="AP497" s="1"/>
      <c r="AX497" s="1"/>
      <c r="BF497" s="1"/>
      <c r="BN497" s="1"/>
      <c r="BV497" s="1"/>
    </row>
    <row r="498" spans="2:74" ht="14.25" customHeight="1">
      <c r="B498" s="1"/>
      <c r="D498" s="2"/>
      <c r="E498" s="2"/>
      <c r="F498" s="2"/>
      <c r="J498" s="1"/>
      <c r="R498" s="1"/>
      <c r="Z498" s="1"/>
      <c r="AH498" s="1"/>
      <c r="AP498" s="1"/>
      <c r="AX498" s="1"/>
      <c r="BF498" s="1"/>
      <c r="BN498" s="1"/>
      <c r="BV498" s="1"/>
    </row>
    <row r="499" spans="2:74" ht="14.25" customHeight="1">
      <c r="B499" s="1"/>
      <c r="D499" s="2"/>
      <c r="E499" s="2"/>
      <c r="F499" s="2"/>
      <c r="J499" s="1"/>
      <c r="R499" s="1"/>
      <c r="Z499" s="1"/>
      <c r="AH499" s="1"/>
      <c r="AP499" s="1"/>
      <c r="AX499" s="1"/>
      <c r="BF499" s="1"/>
      <c r="BN499" s="1"/>
      <c r="BV499" s="1"/>
    </row>
    <row r="500" spans="2:74" ht="14.25" customHeight="1">
      <c r="B500" s="1"/>
      <c r="D500" s="2"/>
      <c r="E500" s="2"/>
      <c r="F500" s="2"/>
      <c r="J500" s="1"/>
      <c r="R500" s="1"/>
      <c r="Z500" s="1"/>
      <c r="AH500" s="1"/>
      <c r="AP500" s="1"/>
      <c r="AX500" s="1"/>
      <c r="BF500" s="1"/>
      <c r="BN500" s="1"/>
      <c r="BV500" s="1"/>
    </row>
    <row r="501" spans="2:74" ht="14.25" customHeight="1">
      <c r="B501" s="1"/>
      <c r="D501" s="2"/>
      <c r="E501" s="2"/>
      <c r="F501" s="2"/>
      <c r="J501" s="1"/>
      <c r="R501" s="1"/>
      <c r="Z501" s="1"/>
      <c r="AH501" s="1"/>
      <c r="AP501" s="1"/>
      <c r="AX501" s="1"/>
      <c r="BF501" s="1"/>
      <c r="BN501" s="1"/>
      <c r="BV501" s="1"/>
    </row>
    <row r="502" spans="2:74" ht="14.25" customHeight="1">
      <c r="B502" s="1"/>
      <c r="D502" s="2"/>
      <c r="E502" s="2"/>
      <c r="F502" s="2"/>
      <c r="J502" s="1"/>
      <c r="R502" s="1"/>
      <c r="Z502" s="1"/>
      <c r="AH502" s="1"/>
      <c r="AP502" s="1"/>
      <c r="AX502" s="1"/>
      <c r="BF502" s="1"/>
      <c r="BN502" s="1"/>
      <c r="BV502" s="1"/>
    </row>
    <row r="503" spans="2:74" ht="14.25" customHeight="1">
      <c r="B503" s="1"/>
      <c r="D503" s="2"/>
      <c r="E503" s="2"/>
      <c r="F503" s="2"/>
      <c r="J503" s="1"/>
      <c r="R503" s="1"/>
      <c r="Z503" s="1"/>
      <c r="AH503" s="1"/>
      <c r="AP503" s="1"/>
      <c r="AX503" s="1"/>
      <c r="BF503" s="1"/>
      <c r="BN503" s="1"/>
      <c r="BV503" s="1"/>
    </row>
    <row r="504" spans="2:74" ht="14.25" customHeight="1">
      <c r="B504" s="1"/>
      <c r="D504" s="2"/>
      <c r="E504" s="2"/>
      <c r="F504" s="2"/>
      <c r="J504" s="1"/>
      <c r="R504" s="1"/>
      <c r="Z504" s="1"/>
      <c r="AH504" s="1"/>
      <c r="AP504" s="1"/>
      <c r="AX504" s="1"/>
      <c r="BF504" s="1"/>
      <c r="BN504" s="1"/>
      <c r="BV504" s="1"/>
    </row>
    <row r="505" spans="2:74" ht="14.25" customHeight="1">
      <c r="B505" s="1"/>
      <c r="D505" s="2"/>
      <c r="E505" s="2"/>
      <c r="F505" s="2"/>
      <c r="J505" s="1"/>
      <c r="R505" s="1"/>
      <c r="Z505" s="1"/>
      <c r="AH505" s="1"/>
      <c r="AP505" s="1"/>
      <c r="AX505" s="1"/>
      <c r="BF505" s="1"/>
      <c r="BN505" s="1"/>
      <c r="BV505" s="1"/>
    </row>
    <row r="506" spans="2:74" ht="14.25" customHeight="1">
      <c r="B506" s="1"/>
      <c r="D506" s="2"/>
      <c r="E506" s="2"/>
      <c r="F506" s="2"/>
      <c r="J506" s="1"/>
      <c r="R506" s="1"/>
      <c r="Z506" s="1"/>
      <c r="AH506" s="1"/>
      <c r="AP506" s="1"/>
      <c r="AX506" s="1"/>
      <c r="BF506" s="1"/>
      <c r="BN506" s="1"/>
      <c r="BV506" s="1"/>
    </row>
    <row r="507" spans="2:74" ht="14.25" customHeight="1">
      <c r="B507" s="1"/>
      <c r="D507" s="2"/>
      <c r="E507" s="2"/>
      <c r="F507" s="2"/>
      <c r="J507" s="1"/>
      <c r="R507" s="1"/>
      <c r="Z507" s="1"/>
      <c r="AH507" s="1"/>
      <c r="AP507" s="1"/>
      <c r="AX507" s="1"/>
      <c r="BF507" s="1"/>
      <c r="BN507" s="1"/>
      <c r="BV507" s="1"/>
    </row>
    <row r="508" spans="2:74" ht="14.25" customHeight="1">
      <c r="B508" s="1"/>
      <c r="D508" s="2"/>
      <c r="E508" s="2"/>
      <c r="F508" s="2"/>
      <c r="J508" s="1"/>
      <c r="R508" s="1"/>
      <c r="Z508" s="1"/>
      <c r="AH508" s="1"/>
      <c r="AP508" s="1"/>
      <c r="AX508" s="1"/>
      <c r="BF508" s="1"/>
      <c r="BN508" s="1"/>
      <c r="BV508" s="1"/>
    </row>
    <row r="509" spans="2:74" ht="14.25" customHeight="1">
      <c r="B509" s="1"/>
      <c r="D509" s="2"/>
      <c r="E509" s="2"/>
      <c r="F509" s="2"/>
      <c r="J509" s="1"/>
      <c r="R509" s="1"/>
      <c r="Z509" s="1"/>
      <c r="AH509" s="1"/>
      <c r="AP509" s="1"/>
      <c r="AX509" s="1"/>
      <c r="BF509" s="1"/>
      <c r="BN509" s="1"/>
      <c r="BV509" s="1"/>
    </row>
    <row r="510" spans="2:74" ht="14.25" customHeight="1">
      <c r="B510" s="1"/>
      <c r="D510" s="2"/>
      <c r="E510" s="2"/>
      <c r="F510" s="2"/>
      <c r="J510" s="1"/>
      <c r="R510" s="1"/>
      <c r="Z510" s="1"/>
      <c r="AH510" s="1"/>
      <c r="AP510" s="1"/>
      <c r="AX510" s="1"/>
      <c r="BF510" s="1"/>
      <c r="BN510" s="1"/>
      <c r="BV510" s="1"/>
    </row>
    <row r="511" spans="2:74" ht="14.25" customHeight="1">
      <c r="B511" s="1"/>
      <c r="D511" s="2"/>
      <c r="E511" s="2"/>
      <c r="F511" s="2"/>
      <c r="J511" s="1"/>
      <c r="R511" s="1"/>
      <c r="Z511" s="1"/>
      <c r="AH511" s="1"/>
      <c r="AP511" s="1"/>
      <c r="AX511" s="1"/>
      <c r="BF511" s="1"/>
      <c r="BN511" s="1"/>
      <c r="BV511" s="1"/>
    </row>
    <row r="512" spans="2:74" ht="14.25" customHeight="1">
      <c r="B512" s="1"/>
      <c r="D512" s="2"/>
      <c r="E512" s="2"/>
      <c r="F512" s="2"/>
      <c r="J512" s="1"/>
      <c r="R512" s="1"/>
      <c r="Z512" s="1"/>
      <c r="AH512" s="1"/>
      <c r="AP512" s="1"/>
      <c r="AX512" s="1"/>
      <c r="BF512" s="1"/>
      <c r="BN512" s="1"/>
      <c r="BV512" s="1"/>
    </row>
    <row r="513" spans="2:74" ht="14.25" customHeight="1">
      <c r="B513" s="1"/>
      <c r="D513" s="2"/>
      <c r="E513" s="2"/>
      <c r="F513" s="2"/>
      <c r="J513" s="1"/>
      <c r="R513" s="1"/>
      <c r="Z513" s="1"/>
      <c r="AH513" s="1"/>
      <c r="AP513" s="1"/>
      <c r="AX513" s="1"/>
      <c r="BF513" s="1"/>
      <c r="BN513" s="1"/>
      <c r="BV513" s="1"/>
    </row>
    <row r="514" spans="2:74" ht="14.25" customHeight="1">
      <c r="B514" s="1"/>
      <c r="D514" s="2"/>
      <c r="E514" s="2"/>
      <c r="F514" s="2"/>
      <c r="J514" s="1"/>
      <c r="R514" s="1"/>
      <c r="Z514" s="1"/>
      <c r="AH514" s="1"/>
      <c r="AP514" s="1"/>
      <c r="AX514" s="1"/>
      <c r="BF514" s="1"/>
      <c r="BN514" s="1"/>
      <c r="BV514" s="1"/>
    </row>
    <row r="515" spans="2:74" ht="14.25" customHeight="1">
      <c r="B515" s="1"/>
      <c r="D515" s="2"/>
      <c r="E515" s="2"/>
      <c r="F515" s="2"/>
      <c r="J515" s="1"/>
      <c r="R515" s="1"/>
      <c r="Z515" s="1"/>
      <c r="AH515" s="1"/>
      <c r="AP515" s="1"/>
      <c r="AX515" s="1"/>
      <c r="BF515" s="1"/>
      <c r="BN515" s="1"/>
      <c r="BV515" s="1"/>
    </row>
    <row r="516" spans="2:74" ht="14.25" customHeight="1">
      <c r="B516" s="1"/>
      <c r="D516" s="2"/>
      <c r="E516" s="2"/>
      <c r="F516" s="2"/>
      <c r="J516" s="1"/>
      <c r="R516" s="1"/>
      <c r="Z516" s="1"/>
      <c r="AH516" s="1"/>
      <c r="AP516" s="1"/>
      <c r="AX516" s="1"/>
      <c r="BF516" s="1"/>
      <c r="BN516" s="1"/>
      <c r="BV516" s="1"/>
    </row>
    <row r="517" spans="2:74" ht="14.25" customHeight="1">
      <c r="B517" s="1"/>
      <c r="D517" s="2"/>
      <c r="E517" s="2"/>
      <c r="F517" s="2"/>
      <c r="J517" s="1"/>
      <c r="R517" s="1"/>
      <c r="Z517" s="1"/>
      <c r="AH517" s="1"/>
      <c r="AP517" s="1"/>
      <c r="AX517" s="1"/>
      <c r="BF517" s="1"/>
      <c r="BN517" s="1"/>
      <c r="BV517" s="1"/>
    </row>
    <row r="518" spans="2:74" ht="14.25" customHeight="1">
      <c r="B518" s="1"/>
      <c r="D518" s="2"/>
      <c r="E518" s="2"/>
      <c r="F518" s="2"/>
      <c r="J518" s="1"/>
      <c r="R518" s="1"/>
      <c r="Z518" s="1"/>
      <c r="AH518" s="1"/>
      <c r="AP518" s="1"/>
      <c r="AX518" s="1"/>
      <c r="BF518" s="1"/>
      <c r="BN518" s="1"/>
      <c r="BV518" s="1"/>
    </row>
    <row r="519" spans="2:74" ht="14.25" customHeight="1">
      <c r="B519" s="1"/>
      <c r="D519" s="2"/>
      <c r="E519" s="2"/>
      <c r="F519" s="2"/>
      <c r="J519" s="1"/>
      <c r="R519" s="1"/>
      <c r="Z519" s="1"/>
      <c r="AH519" s="1"/>
      <c r="AP519" s="1"/>
      <c r="AX519" s="1"/>
      <c r="BF519" s="1"/>
      <c r="BN519" s="1"/>
      <c r="BV519" s="1"/>
    </row>
    <row r="520" spans="2:74" ht="14.25" customHeight="1">
      <c r="B520" s="1"/>
      <c r="D520" s="2"/>
      <c r="E520" s="2"/>
      <c r="F520" s="2"/>
      <c r="J520" s="1"/>
      <c r="R520" s="1"/>
      <c r="Z520" s="1"/>
      <c r="AH520" s="1"/>
      <c r="AP520" s="1"/>
      <c r="AX520" s="1"/>
      <c r="BF520" s="1"/>
      <c r="BN520" s="1"/>
      <c r="BV520" s="1"/>
    </row>
    <row r="521" spans="2:74" ht="14.25" customHeight="1">
      <c r="B521" s="1"/>
      <c r="D521" s="2"/>
      <c r="E521" s="2"/>
      <c r="F521" s="2"/>
      <c r="J521" s="1"/>
      <c r="R521" s="1"/>
      <c r="Z521" s="1"/>
      <c r="AH521" s="1"/>
      <c r="AP521" s="1"/>
      <c r="AX521" s="1"/>
      <c r="BF521" s="1"/>
      <c r="BN521" s="1"/>
      <c r="BV521" s="1"/>
    </row>
    <row r="522" spans="2:74" ht="14.25" customHeight="1">
      <c r="B522" s="1"/>
      <c r="D522" s="2"/>
      <c r="E522" s="2"/>
      <c r="F522" s="2"/>
      <c r="J522" s="1"/>
      <c r="R522" s="1"/>
      <c r="Z522" s="1"/>
      <c r="AH522" s="1"/>
      <c r="AP522" s="1"/>
      <c r="AX522" s="1"/>
      <c r="BF522" s="1"/>
      <c r="BN522" s="1"/>
      <c r="BV522" s="1"/>
    </row>
    <row r="523" spans="2:74" ht="14.25" customHeight="1">
      <c r="B523" s="1"/>
      <c r="D523" s="2"/>
      <c r="E523" s="2"/>
      <c r="F523" s="2"/>
      <c r="J523" s="1"/>
      <c r="R523" s="1"/>
      <c r="Z523" s="1"/>
      <c r="AH523" s="1"/>
      <c r="AP523" s="1"/>
      <c r="AX523" s="1"/>
      <c r="BF523" s="1"/>
      <c r="BN523" s="1"/>
      <c r="BV523" s="1"/>
    </row>
    <row r="524" spans="2:74" ht="14.25" customHeight="1">
      <c r="B524" s="1"/>
      <c r="D524" s="2"/>
      <c r="E524" s="2"/>
      <c r="F524" s="2"/>
      <c r="J524" s="1"/>
      <c r="R524" s="1"/>
      <c r="Z524" s="1"/>
      <c r="AH524" s="1"/>
      <c r="AP524" s="1"/>
      <c r="AX524" s="1"/>
      <c r="BF524" s="1"/>
      <c r="BN524" s="1"/>
      <c r="BV524" s="1"/>
    </row>
    <row r="525" spans="2:74" ht="14.25" customHeight="1">
      <c r="B525" s="1"/>
      <c r="D525" s="2"/>
      <c r="E525" s="2"/>
      <c r="F525" s="2"/>
      <c r="J525" s="1"/>
      <c r="R525" s="1"/>
      <c r="Z525" s="1"/>
      <c r="AH525" s="1"/>
      <c r="AP525" s="1"/>
      <c r="AX525" s="1"/>
      <c r="BF525" s="1"/>
      <c r="BN525" s="1"/>
      <c r="BV525" s="1"/>
    </row>
    <row r="526" spans="2:74" ht="14.25" customHeight="1">
      <c r="B526" s="1"/>
      <c r="D526" s="2"/>
      <c r="E526" s="2"/>
      <c r="F526" s="2"/>
      <c r="J526" s="1"/>
      <c r="R526" s="1"/>
      <c r="Z526" s="1"/>
      <c r="AH526" s="1"/>
      <c r="AP526" s="1"/>
      <c r="AX526" s="1"/>
      <c r="BF526" s="1"/>
      <c r="BN526" s="1"/>
      <c r="BV526" s="1"/>
    </row>
    <row r="527" spans="2:74" ht="14.25" customHeight="1">
      <c r="B527" s="1"/>
      <c r="D527" s="2"/>
      <c r="E527" s="2"/>
      <c r="F527" s="2"/>
      <c r="J527" s="1"/>
      <c r="R527" s="1"/>
      <c r="Z527" s="1"/>
      <c r="AH527" s="1"/>
      <c r="AP527" s="1"/>
      <c r="AX527" s="1"/>
      <c r="BF527" s="1"/>
      <c r="BN527" s="1"/>
      <c r="BV527" s="1"/>
    </row>
    <row r="528" spans="2:74" ht="14.25" customHeight="1">
      <c r="B528" s="1"/>
      <c r="D528" s="2"/>
      <c r="E528" s="2"/>
      <c r="F528" s="2"/>
      <c r="J528" s="1"/>
      <c r="R528" s="1"/>
      <c r="Z528" s="1"/>
      <c r="AH528" s="1"/>
      <c r="AP528" s="1"/>
      <c r="AX528" s="1"/>
      <c r="BF528" s="1"/>
      <c r="BN528" s="1"/>
      <c r="BV528" s="1"/>
    </row>
    <row r="529" spans="2:74" ht="14.25" customHeight="1">
      <c r="B529" s="1"/>
      <c r="D529" s="2"/>
      <c r="E529" s="2"/>
      <c r="F529" s="2"/>
      <c r="J529" s="1"/>
      <c r="R529" s="1"/>
      <c r="Z529" s="1"/>
      <c r="AH529" s="1"/>
      <c r="AP529" s="1"/>
      <c r="AX529" s="1"/>
      <c r="BF529" s="1"/>
      <c r="BN529" s="1"/>
      <c r="BV529" s="1"/>
    </row>
    <row r="530" spans="2:74" ht="14.25" customHeight="1">
      <c r="B530" s="1"/>
      <c r="D530" s="2"/>
      <c r="E530" s="2"/>
      <c r="F530" s="2"/>
      <c r="J530" s="1"/>
      <c r="R530" s="1"/>
      <c r="Z530" s="1"/>
      <c r="AH530" s="1"/>
      <c r="AP530" s="1"/>
      <c r="AX530" s="1"/>
      <c r="BF530" s="1"/>
      <c r="BN530" s="1"/>
      <c r="BV530" s="1"/>
    </row>
    <row r="531" spans="2:74" ht="14.25" customHeight="1">
      <c r="B531" s="1"/>
      <c r="D531" s="2"/>
      <c r="E531" s="2"/>
      <c r="F531" s="2"/>
      <c r="J531" s="1"/>
      <c r="R531" s="1"/>
      <c r="Z531" s="1"/>
      <c r="AH531" s="1"/>
      <c r="AP531" s="1"/>
      <c r="AX531" s="1"/>
      <c r="BF531" s="1"/>
      <c r="BN531" s="1"/>
      <c r="BV531" s="1"/>
    </row>
    <row r="532" spans="2:74" ht="14.25" customHeight="1">
      <c r="B532" s="1"/>
      <c r="D532" s="2"/>
      <c r="E532" s="2"/>
      <c r="F532" s="2"/>
      <c r="J532" s="1"/>
      <c r="R532" s="1"/>
      <c r="Z532" s="1"/>
      <c r="AH532" s="1"/>
      <c r="AP532" s="1"/>
      <c r="AX532" s="1"/>
      <c r="BF532" s="1"/>
      <c r="BN532" s="1"/>
      <c r="BV532" s="1"/>
    </row>
    <row r="533" spans="2:74" ht="14.25" customHeight="1">
      <c r="B533" s="1"/>
      <c r="D533" s="2"/>
      <c r="E533" s="2"/>
      <c r="F533" s="2"/>
      <c r="J533" s="1"/>
      <c r="R533" s="1"/>
      <c r="Z533" s="1"/>
      <c r="AH533" s="1"/>
      <c r="AP533" s="1"/>
      <c r="AX533" s="1"/>
      <c r="BF533" s="1"/>
      <c r="BN533" s="1"/>
      <c r="BV533" s="1"/>
    </row>
    <row r="534" spans="2:74" ht="14.25" customHeight="1">
      <c r="B534" s="1"/>
      <c r="D534" s="2"/>
      <c r="E534" s="2"/>
      <c r="F534" s="2"/>
      <c r="J534" s="1"/>
      <c r="R534" s="1"/>
      <c r="Z534" s="1"/>
      <c r="AH534" s="1"/>
      <c r="AP534" s="1"/>
      <c r="AX534" s="1"/>
      <c r="BF534" s="1"/>
      <c r="BN534" s="1"/>
      <c r="BV534" s="1"/>
    </row>
    <row r="535" spans="2:74" ht="14.25" customHeight="1">
      <c r="B535" s="1"/>
      <c r="D535" s="2"/>
      <c r="E535" s="2"/>
      <c r="F535" s="2"/>
      <c r="J535" s="1"/>
      <c r="R535" s="1"/>
      <c r="Z535" s="1"/>
      <c r="AH535" s="1"/>
      <c r="AP535" s="1"/>
      <c r="AX535" s="1"/>
      <c r="BF535" s="1"/>
      <c r="BN535" s="1"/>
      <c r="BV535" s="1"/>
    </row>
    <row r="536" spans="2:74" ht="14.25" customHeight="1">
      <c r="B536" s="1"/>
      <c r="D536" s="2"/>
      <c r="E536" s="2"/>
      <c r="F536" s="2"/>
      <c r="J536" s="1"/>
      <c r="R536" s="1"/>
      <c r="Z536" s="1"/>
      <c r="AH536" s="1"/>
      <c r="AP536" s="1"/>
      <c r="AX536" s="1"/>
      <c r="BF536" s="1"/>
      <c r="BN536" s="1"/>
      <c r="BV536" s="1"/>
    </row>
    <row r="537" spans="2:74" ht="14.25" customHeight="1">
      <c r="B537" s="1"/>
      <c r="D537" s="2"/>
      <c r="E537" s="2"/>
      <c r="F537" s="2"/>
      <c r="J537" s="1"/>
      <c r="R537" s="1"/>
      <c r="Z537" s="1"/>
      <c r="AH537" s="1"/>
      <c r="AP537" s="1"/>
      <c r="AX537" s="1"/>
      <c r="BF537" s="1"/>
      <c r="BN537" s="1"/>
      <c r="BV537" s="1"/>
    </row>
    <row r="538" spans="2:74" ht="14.25" customHeight="1">
      <c r="B538" s="1"/>
      <c r="D538" s="2"/>
      <c r="E538" s="2"/>
      <c r="F538" s="2"/>
      <c r="J538" s="1"/>
      <c r="R538" s="1"/>
      <c r="Z538" s="1"/>
      <c r="AH538" s="1"/>
      <c r="AP538" s="1"/>
      <c r="AX538" s="1"/>
      <c r="BF538" s="1"/>
      <c r="BN538" s="1"/>
      <c r="BV538" s="1"/>
    </row>
    <row r="539" spans="2:74" ht="14.25" customHeight="1">
      <c r="B539" s="1"/>
      <c r="D539" s="2"/>
      <c r="E539" s="2"/>
      <c r="F539" s="2"/>
      <c r="J539" s="1"/>
      <c r="R539" s="1"/>
      <c r="Z539" s="1"/>
      <c r="AH539" s="1"/>
      <c r="AP539" s="1"/>
      <c r="AX539" s="1"/>
      <c r="BF539" s="1"/>
      <c r="BN539" s="1"/>
      <c r="BV539" s="1"/>
    </row>
    <row r="540" spans="2:74" ht="14.25" customHeight="1">
      <c r="B540" s="1"/>
      <c r="D540" s="2"/>
      <c r="E540" s="2"/>
      <c r="F540" s="2"/>
      <c r="J540" s="1"/>
      <c r="R540" s="1"/>
      <c r="Z540" s="1"/>
      <c r="AH540" s="1"/>
      <c r="AP540" s="1"/>
      <c r="AX540" s="1"/>
      <c r="BF540" s="1"/>
      <c r="BN540" s="1"/>
      <c r="BV540" s="1"/>
    </row>
    <row r="541" spans="2:74" ht="14.25" customHeight="1">
      <c r="B541" s="1"/>
      <c r="D541" s="2"/>
      <c r="E541" s="2"/>
      <c r="F541" s="2"/>
      <c r="J541" s="1"/>
      <c r="R541" s="1"/>
      <c r="Z541" s="1"/>
      <c r="AH541" s="1"/>
      <c r="AP541" s="1"/>
      <c r="AX541" s="1"/>
      <c r="BF541" s="1"/>
      <c r="BN541" s="1"/>
      <c r="BV541" s="1"/>
    </row>
    <row r="542" spans="2:74" ht="14.25" customHeight="1">
      <c r="B542" s="1"/>
      <c r="D542" s="2"/>
      <c r="E542" s="2"/>
      <c r="F542" s="2"/>
      <c r="J542" s="1"/>
      <c r="R542" s="1"/>
      <c r="Z542" s="1"/>
      <c r="AH542" s="1"/>
      <c r="AP542" s="1"/>
      <c r="AX542" s="1"/>
      <c r="BF542" s="1"/>
      <c r="BN542" s="1"/>
      <c r="BV542" s="1"/>
    </row>
    <row r="543" spans="2:74" ht="14.25" customHeight="1">
      <c r="B543" s="1"/>
      <c r="D543" s="2"/>
      <c r="E543" s="2"/>
      <c r="F543" s="2"/>
      <c r="J543" s="1"/>
      <c r="R543" s="1"/>
      <c r="Z543" s="1"/>
      <c r="AH543" s="1"/>
      <c r="AP543" s="1"/>
      <c r="AX543" s="1"/>
      <c r="BF543" s="1"/>
      <c r="BN543" s="1"/>
      <c r="BV543" s="1"/>
    </row>
    <row r="544" spans="2:74" ht="14.25" customHeight="1">
      <c r="B544" s="1"/>
      <c r="D544" s="2"/>
      <c r="E544" s="2"/>
      <c r="F544" s="2"/>
      <c r="J544" s="1"/>
      <c r="R544" s="1"/>
      <c r="Z544" s="1"/>
      <c r="AH544" s="1"/>
      <c r="AP544" s="1"/>
      <c r="AX544" s="1"/>
      <c r="BF544" s="1"/>
      <c r="BN544" s="1"/>
      <c r="BV544" s="1"/>
    </row>
    <row r="545" spans="2:74" ht="14.25" customHeight="1">
      <c r="B545" s="1"/>
      <c r="D545" s="2"/>
      <c r="E545" s="2"/>
      <c r="F545" s="2"/>
      <c r="J545" s="1"/>
      <c r="R545" s="1"/>
      <c r="Z545" s="1"/>
      <c r="AH545" s="1"/>
      <c r="AP545" s="1"/>
      <c r="AX545" s="1"/>
      <c r="BF545" s="1"/>
      <c r="BN545" s="1"/>
      <c r="BV545" s="1"/>
    </row>
    <row r="546" spans="2:74" ht="14.25" customHeight="1">
      <c r="B546" s="1"/>
      <c r="D546" s="2"/>
      <c r="E546" s="2"/>
      <c r="F546" s="2"/>
      <c r="J546" s="1"/>
      <c r="R546" s="1"/>
      <c r="Z546" s="1"/>
      <c r="AH546" s="1"/>
      <c r="AP546" s="1"/>
      <c r="AX546" s="1"/>
      <c r="BF546" s="1"/>
      <c r="BN546" s="1"/>
      <c r="BV546" s="1"/>
    </row>
    <row r="547" spans="2:74" ht="14.25" customHeight="1">
      <c r="B547" s="1"/>
      <c r="D547" s="2"/>
      <c r="E547" s="2"/>
      <c r="F547" s="2"/>
      <c r="J547" s="1"/>
      <c r="R547" s="1"/>
      <c r="Z547" s="1"/>
      <c r="AH547" s="1"/>
      <c r="AP547" s="1"/>
      <c r="AX547" s="1"/>
      <c r="BF547" s="1"/>
      <c r="BN547" s="1"/>
      <c r="BV547" s="1"/>
    </row>
    <row r="548" spans="2:74" ht="14.25" customHeight="1">
      <c r="B548" s="1"/>
      <c r="D548" s="2"/>
      <c r="E548" s="2"/>
      <c r="F548" s="2"/>
      <c r="J548" s="1"/>
      <c r="R548" s="1"/>
      <c r="Z548" s="1"/>
      <c r="AH548" s="1"/>
      <c r="AP548" s="1"/>
      <c r="AX548" s="1"/>
      <c r="BF548" s="1"/>
      <c r="BN548" s="1"/>
      <c r="BV548" s="1"/>
    </row>
    <row r="549" spans="2:74" ht="14.25" customHeight="1">
      <c r="B549" s="1"/>
      <c r="D549" s="2"/>
      <c r="E549" s="2"/>
      <c r="F549" s="2"/>
      <c r="J549" s="1"/>
      <c r="R549" s="1"/>
      <c r="Z549" s="1"/>
      <c r="AH549" s="1"/>
      <c r="AP549" s="1"/>
      <c r="AX549" s="1"/>
      <c r="BF549" s="1"/>
      <c r="BN549" s="1"/>
      <c r="BV549" s="1"/>
    </row>
    <row r="550" spans="2:74" ht="14.25" customHeight="1">
      <c r="B550" s="1"/>
      <c r="D550" s="2"/>
      <c r="E550" s="2"/>
      <c r="F550" s="2"/>
      <c r="J550" s="1"/>
      <c r="R550" s="1"/>
      <c r="Z550" s="1"/>
      <c r="AH550" s="1"/>
      <c r="AP550" s="1"/>
      <c r="AX550" s="1"/>
      <c r="BF550" s="1"/>
      <c r="BN550" s="1"/>
      <c r="BV550" s="1"/>
    </row>
    <row r="551" spans="2:74" ht="14.25" customHeight="1">
      <c r="B551" s="1"/>
      <c r="D551" s="2"/>
      <c r="E551" s="2"/>
      <c r="F551" s="2"/>
      <c r="J551" s="1"/>
      <c r="R551" s="1"/>
      <c r="Z551" s="1"/>
      <c r="AH551" s="1"/>
      <c r="AP551" s="1"/>
      <c r="AX551" s="1"/>
      <c r="BF551" s="1"/>
      <c r="BN551" s="1"/>
      <c r="BV551" s="1"/>
    </row>
    <row r="552" spans="2:74" ht="14.25" customHeight="1">
      <c r="B552" s="1"/>
      <c r="D552" s="2"/>
      <c r="E552" s="2"/>
      <c r="F552" s="2"/>
      <c r="J552" s="1"/>
      <c r="R552" s="1"/>
      <c r="Z552" s="1"/>
      <c r="AH552" s="1"/>
      <c r="AP552" s="1"/>
      <c r="AX552" s="1"/>
      <c r="BF552" s="1"/>
      <c r="BN552" s="1"/>
      <c r="BV552" s="1"/>
    </row>
    <row r="553" spans="2:74" ht="14.25" customHeight="1">
      <c r="B553" s="1"/>
      <c r="D553" s="2"/>
      <c r="E553" s="2"/>
      <c r="F553" s="2"/>
      <c r="J553" s="1"/>
      <c r="R553" s="1"/>
      <c r="Z553" s="1"/>
      <c r="AH553" s="1"/>
      <c r="AP553" s="1"/>
      <c r="AX553" s="1"/>
      <c r="BF553" s="1"/>
      <c r="BN553" s="1"/>
      <c r="BV553" s="1"/>
    </row>
    <row r="554" spans="2:74" ht="14.25" customHeight="1">
      <c r="B554" s="1"/>
      <c r="D554" s="2"/>
      <c r="E554" s="2"/>
      <c r="F554" s="2"/>
      <c r="J554" s="1"/>
      <c r="R554" s="1"/>
      <c r="Z554" s="1"/>
      <c r="AH554" s="1"/>
      <c r="AP554" s="1"/>
      <c r="AX554" s="1"/>
      <c r="BF554" s="1"/>
      <c r="BN554" s="1"/>
      <c r="BV554" s="1"/>
    </row>
    <row r="555" spans="2:74" ht="14.25" customHeight="1">
      <c r="B555" s="1"/>
      <c r="D555" s="2"/>
      <c r="E555" s="2"/>
      <c r="F555" s="2"/>
      <c r="J555" s="1"/>
      <c r="R555" s="1"/>
      <c r="Z555" s="1"/>
      <c r="AH555" s="1"/>
      <c r="AP555" s="1"/>
      <c r="AX555" s="1"/>
      <c r="BF555" s="1"/>
      <c r="BN555" s="1"/>
      <c r="BV555" s="1"/>
    </row>
    <row r="556" spans="2:74" ht="14.25" customHeight="1">
      <c r="B556" s="1"/>
      <c r="D556" s="2"/>
      <c r="E556" s="2"/>
      <c r="F556" s="2"/>
      <c r="J556" s="1"/>
      <c r="R556" s="1"/>
      <c r="Z556" s="1"/>
      <c r="AH556" s="1"/>
      <c r="AP556" s="1"/>
      <c r="AX556" s="1"/>
      <c r="BF556" s="1"/>
      <c r="BN556" s="1"/>
      <c r="BV556" s="1"/>
    </row>
    <row r="557" spans="2:74" ht="14.25" customHeight="1">
      <c r="B557" s="1"/>
      <c r="D557" s="2"/>
      <c r="E557" s="2"/>
      <c r="F557" s="2"/>
      <c r="J557" s="1"/>
      <c r="R557" s="1"/>
      <c r="Z557" s="1"/>
      <c r="AH557" s="1"/>
      <c r="AP557" s="1"/>
      <c r="AX557" s="1"/>
      <c r="BF557" s="1"/>
      <c r="BN557" s="1"/>
      <c r="BV557" s="1"/>
    </row>
    <row r="558" spans="2:74" ht="14.25" customHeight="1">
      <c r="B558" s="1"/>
      <c r="D558" s="2"/>
      <c r="E558" s="2"/>
      <c r="F558" s="2"/>
      <c r="J558" s="1"/>
      <c r="R558" s="1"/>
      <c r="Z558" s="1"/>
      <c r="AH558" s="1"/>
      <c r="AP558" s="1"/>
      <c r="AX558" s="1"/>
      <c r="BF558" s="1"/>
      <c r="BN558" s="1"/>
      <c r="BV558" s="1"/>
    </row>
    <row r="559" spans="2:74" ht="14.25" customHeight="1">
      <c r="B559" s="1"/>
      <c r="D559" s="2"/>
      <c r="E559" s="2"/>
      <c r="F559" s="2"/>
      <c r="J559" s="1"/>
      <c r="R559" s="1"/>
      <c r="Z559" s="1"/>
      <c r="AH559" s="1"/>
      <c r="AP559" s="1"/>
      <c r="AX559" s="1"/>
      <c r="BF559" s="1"/>
      <c r="BN559" s="1"/>
      <c r="BV559" s="1"/>
    </row>
    <row r="560" spans="2:74" ht="14.25" customHeight="1">
      <c r="B560" s="1"/>
      <c r="D560" s="2"/>
      <c r="E560" s="2"/>
      <c r="F560" s="2"/>
      <c r="J560" s="1"/>
      <c r="R560" s="1"/>
      <c r="Z560" s="1"/>
      <c r="AH560" s="1"/>
      <c r="AP560" s="1"/>
      <c r="AX560" s="1"/>
      <c r="BF560" s="1"/>
      <c r="BN560" s="1"/>
      <c r="BV560" s="1"/>
    </row>
    <row r="561" spans="2:74" ht="14.25" customHeight="1">
      <c r="B561" s="1"/>
      <c r="D561" s="2"/>
      <c r="E561" s="2"/>
      <c r="F561" s="2"/>
      <c r="J561" s="1"/>
      <c r="R561" s="1"/>
      <c r="Z561" s="1"/>
      <c r="AH561" s="1"/>
      <c r="AP561" s="1"/>
      <c r="AX561" s="1"/>
      <c r="BF561" s="1"/>
      <c r="BN561" s="1"/>
      <c r="BV561" s="1"/>
    </row>
    <row r="562" spans="2:74" ht="14.25" customHeight="1">
      <c r="B562" s="1"/>
      <c r="D562" s="2"/>
      <c r="E562" s="2"/>
      <c r="F562" s="2"/>
      <c r="J562" s="1"/>
      <c r="R562" s="1"/>
      <c r="Z562" s="1"/>
      <c r="AH562" s="1"/>
      <c r="AP562" s="1"/>
      <c r="AX562" s="1"/>
      <c r="BF562" s="1"/>
      <c r="BN562" s="1"/>
      <c r="BV562" s="1"/>
    </row>
    <row r="563" spans="2:74" ht="14.25" customHeight="1">
      <c r="B563" s="1"/>
      <c r="D563" s="2"/>
      <c r="E563" s="2"/>
      <c r="F563" s="2"/>
      <c r="J563" s="1"/>
      <c r="R563" s="1"/>
      <c r="Z563" s="1"/>
      <c r="AH563" s="1"/>
      <c r="AP563" s="1"/>
      <c r="AX563" s="1"/>
      <c r="BF563" s="1"/>
      <c r="BN563" s="1"/>
      <c r="BV563" s="1"/>
    </row>
    <row r="564" spans="2:74" ht="14.25" customHeight="1">
      <c r="B564" s="1"/>
      <c r="D564" s="2"/>
      <c r="E564" s="2"/>
      <c r="F564" s="2"/>
      <c r="J564" s="1"/>
      <c r="R564" s="1"/>
      <c r="Z564" s="1"/>
      <c r="AH564" s="1"/>
      <c r="AP564" s="1"/>
      <c r="AX564" s="1"/>
      <c r="BF564" s="1"/>
      <c r="BN564" s="1"/>
      <c r="BV564" s="1"/>
    </row>
    <row r="565" spans="2:74" ht="14.25" customHeight="1">
      <c r="B565" s="1"/>
      <c r="D565" s="2"/>
      <c r="E565" s="2"/>
      <c r="F565" s="2"/>
      <c r="J565" s="1"/>
      <c r="R565" s="1"/>
      <c r="Z565" s="1"/>
      <c r="AH565" s="1"/>
      <c r="AP565" s="1"/>
      <c r="AX565" s="1"/>
      <c r="BF565" s="1"/>
      <c r="BN565" s="1"/>
      <c r="BV565" s="1"/>
    </row>
    <row r="566" spans="2:74" ht="14.25" customHeight="1">
      <c r="B566" s="1"/>
      <c r="D566" s="2"/>
      <c r="E566" s="2"/>
      <c r="F566" s="2"/>
      <c r="J566" s="1"/>
      <c r="R566" s="1"/>
      <c r="Z566" s="1"/>
      <c r="AH566" s="1"/>
      <c r="AP566" s="1"/>
      <c r="AX566" s="1"/>
      <c r="BF566" s="1"/>
      <c r="BN566" s="1"/>
      <c r="BV566" s="1"/>
    </row>
    <row r="567" spans="2:74" ht="14.25" customHeight="1">
      <c r="B567" s="1"/>
      <c r="D567" s="2"/>
      <c r="E567" s="2"/>
      <c r="F567" s="2"/>
      <c r="J567" s="1"/>
      <c r="R567" s="1"/>
      <c r="Z567" s="1"/>
      <c r="AH567" s="1"/>
      <c r="AP567" s="1"/>
      <c r="AX567" s="1"/>
      <c r="BF567" s="1"/>
      <c r="BN567" s="1"/>
      <c r="BV567" s="1"/>
    </row>
    <row r="568" spans="2:74" ht="14.25" customHeight="1">
      <c r="B568" s="1"/>
      <c r="D568" s="2"/>
      <c r="E568" s="2"/>
      <c r="F568" s="2"/>
      <c r="J568" s="1"/>
      <c r="R568" s="1"/>
      <c r="Z568" s="1"/>
      <c r="AH568" s="1"/>
      <c r="AP568" s="1"/>
      <c r="AX568" s="1"/>
      <c r="BF568" s="1"/>
      <c r="BN568" s="1"/>
      <c r="BV568" s="1"/>
    </row>
    <row r="569" spans="2:74" ht="14.25" customHeight="1">
      <c r="B569" s="1"/>
      <c r="D569" s="2"/>
      <c r="E569" s="2"/>
      <c r="F569" s="2"/>
      <c r="J569" s="1"/>
      <c r="R569" s="1"/>
      <c r="Z569" s="1"/>
      <c r="AH569" s="1"/>
      <c r="AP569" s="1"/>
      <c r="AX569" s="1"/>
      <c r="BF569" s="1"/>
      <c r="BN569" s="1"/>
      <c r="BV569" s="1"/>
    </row>
    <row r="570" spans="2:74" ht="14.25" customHeight="1">
      <c r="B570" s="1"/>
      <c r="D570" s="2"/>
      <c r="E570" s="2"/>
      <c r="F570" s="2"/>
      <c r="J570" s="1"/>
      <c r="R570" s="1"/>
      <c r="Z570" s="1"/>
      <c r="AH570" s="1"/>
      <c r="AP570" s="1"/>
      <c r="AX570" s="1"/>
      <c r="BF570" s="1"/>
      <c r="BN570" s="1"/>
      <c r="BV570" s="1"/>
    </row>
    <row r="571" spans="2:74" ht="14.25" customHeight="1">
      <c r="B571" s="1"/>
      <c r="D571" s="2"/>
      <c r="E571" s="2"/>
      <c r="F571" s="2"/>
      <c r="J571" s="1"/>
      <c r="R571" s="1"/>
      <c r="Z571" s="1"/>
      <c r="AH571" s="1"/>
      <c r="AP571" s="1"/>
      <c r="AX571" s="1"/>
      <c r="BF571" s="1"/>
      <c r="BN571" s="1"/>
      <c r="BV571" s="1"/>
    </row>
    <row r="572" spans="2:74" ht="14.25" customHeight="1">
      <c r="B572" s="1"/>
      <c r="D572" s="2"/>
      <c r="E572" s="2"/>
      <c r="F572" s="2"/>
      <c r="J572" s="1"/>
      <c r="R572" s="1"/>
      <c r="Z572" s="1"/>
      <c r="AH572" s="1"/>
      <c r="AP572" s="1"/>
      <c r="AX572" s="1"/>
      <c r="BF572" s="1"/>
      <c r="BN572" s="1"/>
      <c r="BV572" s="1"/>
    </row>
    <row r="573" spans="2:74" ht="14.25" customHeight="1">
      <c r="B573" s="1"/>
      <c r="D573" s="2"/>
      <c r="E573" s="2"/>
      <c r="F573" s="2"/>
      <c r="J573" s="1"/>
      <c r="R573" s="1"/>
      <c r="Z573" s="1"/>
      <c r="AH573" s="1"/>
      <c r="AP573" s="1"/>
      <c r="AX573" s="1"/>
      <c r="BF573" s="1"/>
      <c r="BN573" s="1"/>
      <c r="BV573" s="1"/>
    </row>
    <row r="574" spans="2:74" ht="14.25" customHeight="1">
      <c r="B574" s="1"/>
      <c r="D574" s="2"/>
      <c r="E574" s="2"/>
      <c r="F574" s="2"/>
      <c r="J574" s="1"/>
      <c r="R574" s="1"/>
      <c r="Z574" s="1"/>
      <c r="AH574" s="1"/>
      <c r="AP574" s="1"/>
      <c r="AX574" s="1"/>
      <c r="BF574" s="1"/>
      <c r="BN574" s="1"/>
      <c r="BV574" s="1"/>
    </row>
    <row r="575" spans="2:74" ht="14.25" customHeight="1">
      <c r="B575" s="1"/>
      <c r="D575" s="2"/>
      <c r="E575" s="2"/>
      <c r="F575" s="2"/>
      <c r="J575" s="1"/>
      <c r="R575" s="1"/>
      <c r="Z575" s="1"/>
      <c r="AH575" s="1"/>
      <c r="AP575" s="1"/>
      <c r="AX575" s="1"/>
      <c r="BF575" s="1"/>
      <c r="BN575" s="1"/>
      <c r="BV575" s="1"/>
    </row>
    <row r="576" spans="2:74" ht="14.25" customHeight="1">
      <c r="B576" s="1"/>
      <c r="D576" s="2"/>
      <c r="E576" s="2"/>
      <c r="F576" s="2"/>
      <c r="J576" s="1"/>
      <c r="R576" s="1"/>
      <c r="Z576" s="1"/>
      <c r="AH576" s="1"/>
      <c r="AP576" s="1"/>
      <c r="AX576" s="1"/>
      <c r="BF576" s="1"/>
      <c r="BN576" s="1"/>
      <c r="BV576" s="1"/>
    </row>
    <row r="577" spans="2:74" ht="14.25" customHeight="1">
      <c r="B577" s="1"/>
      <c r="D577" s="2"/>
      <c r="E577" s="2"/>
      <c r="F577" s="2"/>
      <c r="J577" s="1"/>
      <c r="R577" s="1"/>
      <c r="Z577" s="1"/>
      <c r="AH577" s="1"/>
      <c r="AP577" s="1"/>
      <c r="AX577" s="1"/>
      <c r="BF577" s="1"/>
      <c r="BN577" s="1"/>
      <c r="BV577" s="1"/>
    </row>
    <row r="578" spans="2:74" ht="14.25" customHeight="1">
      <c r="B578" s="1"/>
      <c r="D578" s="2"/>
      <c r="E578" s="2"/>
      <c r="F578" s="2"/>
      <c r="J578" s="1"/>
      <c r="R578" s="1"/>
      <c r="Z578" s="1"/>
      <c r="AH578" s="1"/>
      <c r="AP578" s="1"/>
      <c r="AX578" s="1"/>
      <c r="BF578" s="1"/>
      <c r="BN578" s="1"/>
      <c r="BV578" s="1"/>
    </row>
    <row r="579" spans="2:74" ht="14.25" customHeight="1">
      <c r="B579" s="1"/>
      <c r="D579" s="2"/>
      <c r="E579" s="2"/>
      <c r="F579" s="2"/>
      <c r="J579" s="1"/>
      <c r="R579" s="1"/>
      <c r="Z579" s="1"/>
      <c r="AH579" s="1"/>
      <c r="AP579" s="1"/>
      <c r="AX579" s="1"/>
      <c r="BF579" s="1"/>
      <c r="BN579" s="1"/>
      <c r="BV579" s="1"/>
    </row>
    <row r="580" spans="2:74" ht="14.25" customHeight="1">
      <c r="B580" s="1"/>
      <c r="D580" s="2"/>
      <c r="E580" s="2"/>
      <c r="F580" s="2"/>
      <c r="J580" s="1"/>
      <c r="R580" s="1"/>
      <c r="Z580" s="1"/>
      <c r="AH580" s="1"/>
      <c r="AP580" s="1"/>
      <c r="AX580" s="1"/>
      <c r="BF580" s="1"/>
      <c r="BN580" s="1"/>
      <c r="BV580" s="1"/>
    </row>
    <row r="581" spans="2:74" ht="14.25" customHeight="1">
      <c r="B581" s="1"/>
      <c r="D581" s="2"/>
      <c r="E581" s="2"/>
      <c r="F581" s="2"/>
      <c r="J581" s="1"/>
      <c r="R581" s="1"/>
      <c r="Z581" s="1"/>
      <c r="AH581" s="1"/>
      <c r="AP581" s="1"/>
      <c r="AX581" s="1"/>
      <c r="BF581" s="1"/>
      <c r="BN581" s="1"/>
      <c r="BV581" s="1"/>
    </row>
    <row r="582" spans="2:74" ht="14.25" customHeight="1">
      <c r="B582" s="1"/>
      <c r="D582" s="2"/>
      <c r="E582" s="2"/>
      <c r="F582" s="2"/>
      <c r="J582" s="1"/>
      <c r="R582" s="1"/>
      <c r="Z582" s="1"/>
      <c r="AH582" s="1"/>
      <c r="AP582" s="1"/>
      <c r="AX582" s="1"/>
      <c r="BF582" s="1"/>
      <c r="BN582" s="1"/>
      <c r="BV582" s="1"/>
    </row>
    <row r="583" spans="2:74" ht="14.25" customHeight="1">
      <c r="B583" s="1"/>
      <c r="D583" s="2"/>
      <c r="E583" s="2"/>
      <c r="F583" s="2"/>
      <c r="J583" s="1"/>
      <c r="R583" s="1"/>
      <c r="Z583" s="1"/>
      <c r="AH583" s="1"/>
      <c r="AP583" s="1"/>
      <c r="AX583" s="1"/>
      <c r="BF583" s="1"/>
      <c r="BN583" s="1"/>
      <c r="BV583" s="1"/>
    </row>
    <row r="584" spans="2:74" ht="14.25" customHeight="1">
      <c r="B584" s="1"/>
      <c r="D584" s="2"/>
      <c r="E584" s="2"/>
      <c r="F584" s="2"/>
      <c r="J584" s="1"/>
      <c r="R584" s="1"/>
      <c r="Z584" s="1"/>
      <c r="AH584" s="1"/>
      <c r="AP584" s="1"/>
      <c r="AX584" s="1"/>
      <c r="BF584" s="1"/>
      <c r="BN584" s="1"/>
      <c r="BV584" s="1"/>
    </row>
    <row r="585" spans="2:74" ht="14.25" customHeight="1">
      <c r="B585" s="1"/>
      <c r="D585" s="2"/>
      <c r="E585" s="2"/>
      <c r="F585" s="2"/>
      <c r="J585" s="1"/>
      <c r="R585" s="1"/>
      <c r="Z585" s="1"/>
      <c r="AH585" s="1"/>
      <c r="AP585" s="1"/>
      <c r="AX585" s="1"/>
      <c r="BF585" s="1"/>
      <c r="BN585" s="1"/>
      <c r="BV585" s="1"/>
    </row>
    <row r="586" spans="2:74" ht="14.25" customHeight="1">
      <c r="B586" s="1"/>
      <c r="D586" s="2"/>
      <c r="E586" s="2"/>
      <c r="F586" s="2"/>
      <c r="J586" s="1"/>
      <c r="R586" s="1"/>
      <c r="Z586" s="1"/>
      <c r="AH586" s="1"/>
      <c r="AP586" s="1"/>
      <c r="AX586" s="1"/>
      <c r="BF586" s="1"/>
      <c r="BN586" s="1"/>
      <c r="BV586" s="1"/>
    </row>
    <row r="587" spans="2:74" ht="14.25" customHeight="1">
      <c r="B587" s="1"/>
      <c r="D587" s="2"/>
      <c r="E587" s="2"/>
      <c r="F587" s="2"/>
      <c r="J587" s="1"/>
      <c r="R587" s="1"/>
      <c r="Z587" s="1"/>
      <c r="AH587" s="1"/>
      <c r="AP587" s="1"/>
      <c r="AX587" s="1"/>
      <c r="BF587" s="1"/>
      <c r="BN587" s="1"/>
      <c r="BV587" s="1"/>
    </row>
    <row r="588" spans="2:74" ht="14.25" customHeight="1">
      <c r="B588" s="1"/>
      <c r="D588" s="2"/>
      <c r="E588" s="2"/>
      <c r="F588" s="2"/>
      <c r="J588" s="1"/>
      <c r="R588" s="1"/>
      <c r="Z588" s="1"/>
      <c r="AH588" s="1"/>
      <c r="AP588" s="1"/>
      <c r="AX588" s="1"/>
      <c r="BF588" s="1"/>
      <c r="BN588" s="1"/>
      <c r="BV588" s="1"/>
    </row>
    <row r="589" spans="2:74" ht="14.25" customHeight="1">
      <c r="B589" s="1"/>
      <c r="D589" s="2"/>
      <c r="E589" s="2"/>
      <c r="F589" s="2"/>
      <c r="J589" s="1"/>
      <c r="R589" s="1"/>
      <c r="Z589" s="1"/>
      <c r="AH589" s="1"/>
      <c r="AP589" s="1"/>
      <c r="AX589" s="1"/>
      <c r="BF589" s="1"/>
      <c r="BN589" s="1"/>
      <c r="BV589" s="1"/>
    </row>
    <row r="590" spans="2:74" ht="14.25" customHeight="1">
      <c r="B590" s="1"/>
      <c r="D590" s="2"/>
      <c r="E590" s="2"/>
      <c r="F590" s="2"/>
      <c r="J590" s="1"/>
      <c r="R590" s="1"/>
      <c r="Z590" s="1"/>
      <c r="AH590" s="1"/>
      <c r="AP590" s="1"/>
      <c r="AX590" s="1"/>
      <c r="BF590" s="1"/>
      <c r="BN590" s="1"/>
      <c r="BV590" s="1"/>
    </row>
    <row r="591" spans="2:74" ht="14.25" customHeight="1">
      <c r="B591" s="1"/>
      <c r="D591" s="2"/>
      <c r="E591" s="2"/>
      <c r="F591" s="2"/>
      <c r="J591" s="1"/>
      <c r="R591" s="1"/>
      <c r="Z591" s="1"/>
      <c r="AH591" s="1"/>
      <c r="AP591" s="1"/>
      <c r="AX591" s="1"/>
      <c r="BF591" s="1"/>
      <c r="BN591" s="1"/>
      <c r="BV591" s="1"/>
    </row>
    <row r="592" spans="2:74" ht="14.25" customHeight="1">
      <c r="B592" s="1"/>
      <c r="D592" s="2"/>
      <c r="E592" s="2"/>
      <c r="F592" s="2"/>
      <c r="J592" s="1"/>
      <c r="R592" s="1"/>
      <c r="Z592" s="1"/>
      <c r="AH592" s="1"/>
      <c r="AP592" s="1"/>
      <c r="AX592" s="1"/>
      <c r="BF592" s="1"/>
      <c r="BN592" s="1"/>
      <c r="BV592" s="1"/>
    </row>
    <row r="593" spans="2:74" ht="14.25" customHeight="1">
      <c r="B593" s="1"/>
      <c r="D593" s="2"/>
      <c r="E593" s="2"/>
      <c r="F593" s="2"/>
      <c r="J593" s="1"/>
      <c r="R593" s="1"/>
      <c r="Z593" s="1"/>
      <c r="AH593" s="1"/>
      <c r="AP593" s="1"/>
      <c r="AX593" s="1"/>
      <c r="BF593" s="1"/>
      <c r="BN593" s="1"/>
      <c r="BV593" s="1"/>
    </row>
    <row r="594" spans="2:74" ht="14.25" customHeight="1">
      <c r="B594" s="1"/>
      <c r="D594" s="2"/>
      <c r="E594" s="2"/>
      <c r="F594" s="2"/>
      <c r="J594" s="1"/>
      <c r="R594" s="1"/>
      <c r="Z594" s="1"/>
      <c r="AH594" s="1"/>
      <c r="AP594" s="1"/>
      <c r="AX594" s="1"/>
      <c r="BF594" s="1"/>
      <c r="BN594" s="1"/>
      <c r="BV594" s="1"/>
    </row>
    <row r="595" spans="2:74" ht="14.25" customHeight="1">
      <c r="B595" s="1"/>
      <c r="D595" s="2"/>
      <c r="E595" s="2"/>
      <c r="F595" s="2"/>
      <c r="J595" s="1"/>
      <c r="R595" s="1"/>
      <c r="Z595" s="1"/>
      <c r="AH595" s="1"/>
      <c r="AP595" s="1"/>
      <c r="AX595" s="1"/>
      <c r="BF595" s="1"/>
      <c r="BN595" s="1"/>
      <c r="BV595" s="1"/>
    </row>
    <row r="596" spans="2:74" ht="14.25" customHeight="1">
      <c r="B596" s="1"/>
      <c r="D596" s="2"/>
      <c r="E596" s="2"/>
      <c r="F596" s="2"/>
      <c r="J596" s="1"/>
      <c r="R596" s="1"/>
      <c r="Z596" s="1"/>
      <c r="AH596" s="1"/>
      <c r="AP596" s="1"/>
      <c r="AX596" s="1"/>
      <c r="BF596" s="1"/>
      <c r="BN596" s="1"/>
      <c r="BV596" s="1"/>
    </row>
    <row r="597" spans="2:74" ht="14.25" customHeight="1">
      <c r="B597" s="1"/>
      <c r="D597" s="2"/>
      <c r="E597" s="2"/>
      <c r="F597" s="2"/>
      <c r="J597" s="1"/>
      <c r="R597" s="1"/>
      <c r="Z597" s="1"/>
      <c r="AH597" s="1"/>
      <c r="AP597" s="1"/>
      <c r="AX597" s="1"/>
      <c r="BF597" s="1"/>
      <c r="BN597" s="1"/>
      <c r="BV597" s="1"/>
    </row>
    <row r="598" spans="2:74" ht="14.25" customHeight="1">
      <c r="B598" s="1"/>
      <c r="D598" s="2"/>
      <c r="E598" s="2"/>
      <c r="F598" s="2"/>
      <c r="J598" s="1"/>
      <c r="R598" s="1"/>
      <c r="Z598" s="1"/>
      <c r="AH598" s="1"/>
      <c r="AP598" s="1"/>
      <c r="AX598" s="1"/>
      <c r="BF598" s="1"/>
      <c r="BN598" s="1"/>
      <c r="BV598" s="1"/>
    </row>
    <row r="599" spans="2:74" ht="14.25" customHeight="1">
      <c r="B599" s="1"/>
      <c r="D599" s="2"/>
      <c r="E599" s="2"/>
      <c r="F599" s="2"/>
      <c r="J599" s="1"/>
      <c r="R599" s="1"/>
      <c r="Z599" s="1"/>
      <c r="AH599" s="1"/>
      <c r="AP599" s="1"/>
      <c r="AX599" s="1"/>
      <c r="BF599" s="1"/>
      <c r="BN599" s="1"/>
      <c r="BV599" s="1"/>
    </row>
    <row r="600" spans="2:74" ht="14.25" customHeight="1">
      <c r="B600" s="1"/>
      <c r="D600" s="2"/>
      <c r="E600" s="2"/>
      <c r="F600" s="2"/>
      <c r="J600" s="1"/>
      <c r="R600" s="1"/>
      <c r="Z600" s="1"/>
      <c r="AH600" s="1"/>
      <c r="AP600" s="1"/>
      <c r="AX600" s="1"/>
      <c r="BF600" s="1"/>
      <c r="BN600" s="1"/>
      <c r="BV600" s="1"/>
    </row>
    <row r="601" spans="2:74" ht="14.25" customHeight="1">
      <c r="B601" s="1"/>
      <c r="D601" s="2"/>
      <c r="E601" s="2"/>
      <c r="F601" s="2"/>
      <c r="J601" s="1"/>
      <c r="R601" s="1"/>
      <c r="Z601" s="1"/>
      <c r="AH601" s="1"/>
      <c r="AP601" s="1"/>
      <c r="AX601" s="1"/>
      <c r="BF601" s="1"/>
      <c r="BN601" s="1"/>
      <c r="BV601" s="1"/>
    </row>
    <row r="602" spans="2:74" ht="14.25" customHeight="1">
      <c r="B602" s="1"/>
      <c r="D602" s="2"/>
      <c r="E602" s="2"/>
      <c r="F602" s="2"/>
      <c r="J602" s="1"/>
      <c r="R602" s="1"/>
      <c r="Z602" s="1"/>
      <c r="AH602" s="1"/>
      <c r="AP602" s="1"/>
      <c r="AX602" s="1"/>
      <c r="BF602" s="1"/>
      <c r="BN602" s="1"/>
      <c r="BV602" s="1"/>
    </row>
    <row r="603" spans="2:74" ht="14.25" customHeight="1">
      <c r="B603" s="1"/>
      <c r="D603" s="2"/>
      <c r="E603" s="2"/>
      <c r="F603" s="2"/>
      <c r="J603" s="1"/>
      <c r="R603" s="1"/>
      <c r="Z603" s="1"/>
      <c r="AH603" s="1"/>
      <c r="AP603" s="1"/>
      <c r="AX603" s="1"/>
      <c r="BF603" s="1"/>
      <c r="BN603" s="1"/>
      <c r="BV603" s="1"/>
    </row>
    <row r="604" spans="2:74" ht="14.25" customHeight="1">
      <c r="B604" s="1"/>
      <c r="D604" s="2"/>
      <c r="E604" s="2"/>
      <c r="F604" s="2"/>
      <c r="J604" s="1"/>
      <c r="R604" s="1"/>
      <c r="Z604" s="1"/>
      <c r="AH604" s="1"/>
      <c r="AP604" s="1"/>
      <c r="AX604" s="1"/>
      <c r="BF604" s="1"/>
      <c r="BN604" s="1"/>
      <c r="BV604" s="1"/>
    </row>
    <row r="605" spans="2:74" ht="14.25" customHeight="1">
      <c r="B605" s="1"/>
      <c r="D605" s="2"/>
      <c r="E605" s="2"/>
      <c r="F605" s="2"/>
      <c r="J605" s="1"/>
      <c r="R605" s="1"/>
      <c r="Z605" s="1"/>
      <c r="AH605" s="1"/>
      <c r="AP605" s="1"/>
      <c r="AX605" s="1"/>
      <c r="BF605" s="1"/>
      <c r="BN605" s="1"/>
      <c r="BV605" s="1"/>
    </row>
    <row r="606" spans="2:74" ht="14.25" customHeight="1">
      <c r="B606" s="1"/>
      <c r="D606" s="2"/>
      <c r="E606" s="2"/>
      <c r="F606" s="2"/>
      <c r="J606" s="1"/>
      <c r="R606" s="1"/>
      <c r="Z606" s="1"/>
      <c r="AH606" s="1"/>
      <c r="AP606" s="1"/>
      <c r="AX606" s="1"/>
      <c r="BF606" s="1"/>
      <c r="BN606" s="1"/>
      <c r="BV606" s="1"/>
    </row>
    <row r="607" spans="2:74" ht="14.25" customHeight="1">
      <c r="B607" s="1"/>
      <c r="D607" s="2"/>
      <c r="E607" s="2"/>
      <c r="F607" s="2"/>
      <c r="J607" s="1"/>
      <c r="R607" s="1"/>
      <c r="Z607" s="1"/>
      <c r="AH607" s="1"/>
      <c r="AP607" s="1"/>
      <c r="AX607" s="1"/>
      <c r="BF607" s="1"/>
      <c r="BN607" s="1"/>
      <c r="BV607" s="1"/>
    </row>
    <row r="608" spans="2:74" ht="14.25" customHeight="1">
      <c r="B608" s="1"/>
      <c r="D608" s="2"/>
      <c r="E608" s="2"/>
      <c r="F608" s="2"/>
      <c r="J608" s="1"/>
      <c r="R608" s="1"/>
      <c r="Z608" s="1"/>
      <c r="AH608" s="1"/>
      <c r="AP608" s="1"/>
      <c r="AX608" s="1"/>
      <c r="BF608" s="1"/>
      <c r="BN608" s="1"/>
      <c r="BV608" s="1"/>
    </row>
    <row r="609" spans="2:74" ht="14.25" customHeight="1">
      <c r="B609" s="1"/>
      <c r="D609" s="2"/>
      <c r="E609" s="2"/>
      <c r="F609" s="2"/>
      <c r="J609" s="1"/>
      <c r="R609" s="1"/>
      <c r="Z609" s="1"/>
      <c r="AH609" s="1"/>
      <c r="AP609" s="1"/>
      <c r="AX609" s="1"/>
      <c r="BF609" s="1"/>
      <c r="BN609" s="1"/>
      <c r="BV609" s="1"/>
    </row>
    <row r="610" spans="2:74" ht="14.25" customHeight="1">
      <c r="B610" s="1"/>
      <c r="D610" s="2"/>
      <c r="E610" s="2"/>
      <c r="F610" s="2"/>
      <c r="J610" s="1"/>
      <c r="R610" s="1"/>
      <c r="Z610" s="1"/>
      <c r="AH610" s="1"/>
      <c r="AP610" s="1"/>
      <c r="AX610" s="1"/>
      <c r="BF610" s="1"/>
      <c r="BN610" s="1"/>
      <c r="BV610" s="1"/>
    </row>
    <row r="611" spans="2:74" ht="14.25" customHeight="1">
      <c r="B611" s="1"/>
      <c r="D611" s="2"/>
      <c r="E611" s="2"/>
      <c r="F611" s="2"/>
      <c r="J611" s="1"/>
      <c r="R611" s="1"/>
      <c r="Z611" s="1"/>
      <c r="AH611" s="1"/>
      <c r="AP611" s="1"/>
      <c r="AX611" s="1"/>
      <c r="BF611" s="1"/>
      <c r="BN611" s="1"/>
      <c r="BV611" s="1"/>
    </row>
    <row r="612" spans="2:74" ht="14.25" customHeight="1">
      <c r="B612" s="1"/>
      <c r="D612" s="2"/>
      <c r="E612" s="2"/>
      <c r="F612" s="2"/>
      <c r="J612" s="1"/>
      <c r="R612" s="1"/>
      <c r="Z612" s="1"/>
      <c r="AH612" s="1"/>
      <c r="AP612" s="1"/>
      <c r="AX612" s="1"/>
      <c r="BF612" s="1"/>
      <c r="BN612" s="1"/>
      <c r="BV612" s="1"/>
    </row>
    <row r="613" spans="2:74" ht="14.25" customHeight="1">
      <c r="B613" s="1"/>
      <c r="D613" s="2"/>
      <c r="E613" s="2"/>
      <c r="F613" s="2"/>
      <c r="J613" s="1"/>
      <c r="R613" s="1"/>
      <c r="Z613" s="1"/>
      <c r="AH613" s="1"/>
      <c r="AP613" s="1"/>
      <c r="AX613" s="1"/>
      <c r="BF613" s="1"/>
      <c r="BN613" s="1"/>
      <c r="BV613" s="1"/>
    </row>
    <row r="614" spans="2:74" ht="14.25" customHeight="1">
      <c r="B614" s="1"/>
      <c r="D614" s="2"/>
      <c r="E614" s="2"/>
      <c r="F614" s="2"/>
      <c r="J614" s="1"/>
      <c r="R614" s="1"/>
      <c r="Z614" s="1"/>
      <c r="AH614" s="1"/>
      <c r="AP614" s="1"/>
      <c r="AX614" s="1"/>
      <c r="BF614" s="1"/>
      <c r="BN614" s="1"/>
      <c r="BV614" s="1"/>
    </row>
    <row r="615" spans="2:74" ht="14.25" customHeight="1">
      <c r="B615" s="1"/>
      <c r="D615" s="2"/>
      <c r="E615" s="2"/>
      <c r="F615" s="2"/>
      <c r="J615" s="1"/>
      <c r="R615" s="1"/>
      <c r="Z615" s="1"/>
      <c r="AH615" s="1"/>
      <c r="AP615" s="1"/>
      <c r="AX615" s="1"/>
      <c r="BF615" s="1"/>
      <c r="BN615" s="1"/>
      <c r="BV615" s="1"/>
    </row>
    <row r="616" spans="2:74" ht="14.25" customHeight="1">
      <c r="B616" s="1"/>
      <c r="D616" s="2"/>
      <c r="E616" s="2"/>
      <c r="F616" s="2"/>
      <c r="J616" s="1"/>
      <c r="R616" s="1"/>
      <c r="Z616" s="1"/>
      <c r="AH616" s="1"/>
      <c r="AP616" s="1"/>
      <c r="AX616" s="1"/>
      <c r="BF616" s="1"/>
      <c r="BN616" s="1"/>
      <c r="BV616" s="1"/>
    </row>
    <row r="617" spans="2:74" ht="14.25" customHeight="1">
      <c r="B617" s="1"/>
      <c r="D617" s="2"/>
      <c r="E617" s="2"/>
      <c r="F617" s="2"/>
      <c r="J617" s="1"/>
      <c r="R617" s="1"/>
      <c r="Z617" s="1"/>
      <c r="AH617" s="1"/>
      <c r="AP617" s="1"/>
      <c r="AX617" s="1"/>
      <c r="BF617" s="1"/>
      <c r="BN617" s="1"/>
      <c r="BV617" s="1"/>
    </row>
    <row r="618" spans="2:74" ht="14.25" customHeight="1">
      <c r="B618" s="1"/>
      <c r="D618" s="2"/>
      <c r="E618" s="2"/>
      <c r="F618" s="2"/>
      <c r="J618" s="1"/>
      <c r="R618" s="1"/>
      <c r="Z618" s="1"/>
      <c r="AH618" s="1"/>
      <c r="AP618" s="1"/>
      <c r="AX618" s="1"/>
      <c r="BF618" s="1"/>
      <c r="BN618" s="1"/>
      <c r="BV618" s="1"/>
    </row>
    <row r="619" spans="2:74" ht="14.25" customHeight="1">
      <c r="B619" s="1"/>
      <c r="D619" s="2"/>
      <c r="E619" s="2"/>
      <c r="F619" s="2"/>
      <c r="J619" s="1"/>
      <c r="R619" s="1"/>
      <c r="Z619" s="1"/>
      <c r="AH619" s="1"/>
      <c r="AP619" s="1"/>
      <c r="AX619" s="1"/>
      <c r="BF619" s="1"/>
      <c r="BN619" s="1"/>
      <c r="BV619" s="1"/>
    </row>
    <row r="620" spans="2:74" ht="14.25" customHeight="1">
      <c r="B620" s="1"/>
      <c r="D620" s="2"/>
      <c r="E620" s="2"/>
      <c r="F620" s="2"/>
      <c r="J620" s="1"/>
      <c r="R620" s="1"/>
      <c r="Z620" s="1"/>
      <c r="AH620" s="1"/>
      <c r="AP620" s="1"/>
      <c r="AX620" s="1"/>
      <c r="BF620" s="1"/>
      <c r="BN620" s="1"/>
      <c r="BV620" s="1"/>
    </row>
    <row r="621" spans="2:74" ht="14.25" customHeight="1">
      <c r="B621" s="1"/>
      <c r="D621" s="2"/>
      <c r="E621" s="2"/>
      <c r="F621" s="2"/>
      <c r="J621" s="1"/>
      <c r="R621" s="1"/>
      <c r="Z621" s="1"/>
      <c r="AH621" s="1"/>
      <c r="AP621" s="1"/>
      <c r="AX621" s="1"/>
      <c r="BF621" s="1"/>
      <c r="BN621" s="1"/>
      <c r="BV621" s="1"/>
    </row>
    <row r="622" spans="2:74" ht="14.25" customHeight="1">
      <c r="B622" s="1"/>
      <c r="D622" s="2"/>
      <c r="E622" s="2"/>
      <c r="F622" s="2"/>
      <c r="J622" s="1"/>
      <c r="R622" s="1"/>
      <c r="Z622" s="1"/>
      <c r="AH622" s="1"/>
      <c r="AP622" s="1"/>
      <c r="AX622" s="1"/>
      <c r="BF622" s="1"/>
      <c r="BN622" s="1"/>
      <c r="BV622" s="1"/>
    </row>
    <row r="623" spans="2:74" ht="14.25" customHeight="1">
      <c r="B623" s="1"/>
      <c r="D623" s="2"/>
      <c r="E623" s="2"/>
      <c r="F623" s="2"/>
      <c r="J623" s="1"/>
      <c r="R623" s="1"/>
      <c r="Z623" s="1"/>
      <c r="AH623" s="1"/>
      <c r="AP623" s="1"/>
      <c r="AX623" s="1"/>
      <c r="BF623" s="1"/>
      <c r="BN623" s="1"/>
      <c r="BV623" s="1"/>
    </row>
    <row r="624" spans="2:74" ht="14.25" customHeight="1">
      <c r="B624" s="1"/>
      <c r="D624" s="2"/>
      <c r="E624" s="2"/>
      <c r="F624" s="2"/>
      <c r="J624" s="1"/>
      <c r="R624" s="1"/>
      <c r="Z624" s="1"/>
      <c r="AH624" s="1"/>
      <c r="AP624" s="1"/>
      <c r="AX624" s="1"/>
      <c r="BF624" s="1"/>
      <c r="BN624" s="1"/>
      <c r="BV624" s="1"/>
    </row>
    <row r="625" spans="2:74" ht="14.25" customHeight="1">
      <c r="B625" s="1"/>
      <c r="D625" s="2"/>
      <c r="E625" s="2"/>
      <c r="F625" s="2"/>
      <c r="J625" s="1"/>
      <c r="R625" s="1"/>
      <c r="Z625" s="1"/>
      <c r="AH625" s="1"/>
      <c r="AP625" s="1"/>
      <c r="AX625" s="1"/>
      <c r="BF625" s="1"/>
      <c r="BN625" s="1"/>
      <c r="BV625" s="1"/>
    </row>
    <row r="626" spans="2:74" ht="14.25" customHeight="1">
      <c r="B626" s="1"/>
      <c r="D626" s="2"/>
      <c r="E626" s="2"/>
      <c r="F626" s="2"/>
      <c r="J626" s="1"/>
      <c r="R626" s="1"/>
      <c r="Z626" s="1"/>
      <c r="AH626" s="1"/>
      <c r="AP626" s="1"/>
      <c r="AX626" s="1"/>
      <c r="BF626" s="1"/>
      <c r="BN626" s="1"/>
      <c r="BV626" s="1"/>
    </row>
    <row r="627" spans="2:74" ht="14.25" customHeight="1">
      <c r="B627" s="1"/>
      <c r="D627" s="2"/>
      <c r="E627" s="2"/>
      <c r="F627" s="2"/>
      <c r="J627" s="1"/>
      <c r="R627" s="1"/>
      <c r="Z627" s="1"/>
      <c r="AH627" s="1"/>
      <c r="AP627" s="1"/>
      <c r="AX627" s="1"/>
      <c r="BF627" s="1"/>
      <c r="BN627" s="1"/>
      <c r="BV627" s="1"/>
    </row>
    <row r="628" spans="2:74" ht="14.25" customHeight="1">
      <c r="B628" s="1"/>
      <c r="D628" s="2"/>
      <c r="E628" s="2"/>
      <c r="F628" s="2"/>
      <c r="J628" s="1"/>
      <c r="R628" s="1"/>
      <c r="Z628" s="1"/>
      <c r="AH628" s="1"/>
      <c r="AP628" s="1"/>
      <c r="AX628" s="1"/>
      <c r="BF628" s="1"/>
      <c r="BN628" s="1"/>
      <c r="BV628" s="1"/>
    </row>
    <row r="629" spans="2:74" ht="14.25" customHeight="1">
      <c r="B629" s="1"/>
      <c r="D629" s="2"/>
      <c r="E629" s="2"/>
      <c r="F629" s="2"/>
      <c r="J629" s="1"/>
      <c r="R629" s="1"/>
      <c r="Z629" s="1"/>
      <c r="AH629" s="1"/>
      <c r="AP629" s="1"/>
      <c r="AX629" s="1"/>
      <c r="BF629" s="1"/>
      <c r="BN629" s="1"/>
      <c r="BV629" s="1"/>
    </row>
    <row r="630" spans="2:74" ht="14.25" customHeight="1">
      <c r="B630" s="1"/>
      <c r="D630" s="2"/>
      <c r="E630" s="2"/>
      <c r="F630" s="2"/>
      <c r="J630" s="1"/>
      <c r="R630" s="1"/>
      <c r="Z630" s="1"/>
      <c r="AH630" s="1"/>
      <c r="AP630" s="1"/>
      <c r="AX630" s="1"/>
      <c r="BF630" s="1"/>
      <c r="BN630" s="1"/>
      <c r="BV630" s="1"/>
    </row>
    <row r="631" spans="2:74" ht="14.25" customHeight="1">
      <c r="B631" s="1"/>
      <c r="D631" s="2"/>
      <c r="E631" s="2"/>
      <c r="F631" s="2"/>
      <c r="J631" s="1"/>
      <c r="R631" s="1"/>
      <c r="Z631" s="1"/>
      <c r="AH631" s="1"/>
      <c r="AP631" s="1"/>
      <c r="AX631" s="1"/>
      <c r="BF631" s="1"/>
      <c r="BN631" s="1"/>
      <c r="BV631" s="1"/>
    </row>
    <row r="632" spans="2:74" ht="14.25" customHeight="1">
      <c r="B632" s="1"/>
      <c r="D632" s="2"/>
      <c r="E632" s="2"/>
      <c r="F632" s="2"/>
      <c r="J632" s="1"/>
      <c r="R632" s="1"/>
      <c r="Z632" s="1"/>
      <c r="AH632" s="1"/>
      <c r="AP632" s="1"/>
      <c r="AX632" s="1"/>
      <c r="BF632" s="1"/>
      <c r="BN632" s="1"/>
      <c r="BV632" s="1"/>
    </row>
    <row r="633" spans="2:74" ht="14.25" customHeight="1">
      <c r="B633" s="1"/>
      <c r="D633" s="2"/>
      <c r="E633" s="2"/>
      <c r="F633" s="2"/>
      <c r="J633" s="1"/>
      <c r="R633" s="1"/>
      <c r="Z633" s="1"/>
      <c r="AH633" s="1"/>
      <c r="AP633" s="1"/>
      <c r="AX633" s="1"/>
      <c r="BF633" s="1"/>
      <c r="BN633" s="1"/>
      <c r="BV633" s="1"/>
    </row>
    <row r="634" spans="2:74" ht="14.25" customHeight="1">
      <c r="B634" s="1"/>
      <c r="D634" s="2"/>
      <c r="E634" s="2"/>
      <c r="F634" s="2"/>
      <c r="J634" s="1"/>
      <c r="R634" s="1"/>
      <c r="Z634" s="1"/>
      <c r="AH634" s="1"/>
      <c r="AP634" s="1"/>
      <c r="AX634" s="1"/>
      <c r="BF634" s="1"/>
      <c r="BN634" s="1"/>
      <c r="BV634" s="1"/>
    </row>
    <row r="635" spans="2:74" ht="14.25" customHeight="1">
      <c r="B635" s="1"/>
      <c r="D635" s="2"/>
      <c r="E635" s="2"/>
      <c r="F635" s="2"/>
      <c r="J635" s="1"/>
      <c r="R635" s="1"/>
      <c r="Z635" s="1"/>
      <c r="AH635" s="1"/>
      <c r="AP635" s="1"/>
      <c r="AX635" s="1"/>
      <c r="BF635" s="1"/>
      <c r="BN635" s="1"/>
      <c r="BV635" s="1"/>
    </row>
    <row r="636" spans="2:74" ht="14.25" customHeight="1">
      <c r="B636" s="1"/>
      <c r="D636" s="2"/>
      <c r="E636" s="2"/>
      <c r="F636" s="2"/>
      <c r="J636" s="1"/>
      <c r="R636" s="1"/>
      <c r="Z636" s="1"/>
      <c r="AH636" s="1"/>
      <c r="AP636" s="1"/>
      <c r="AX636" s="1"/>
      <c r="BF636" s="1"/>
      <c r="BN636" s="1"/>
      <c r="BV636" s="1"/>
    </row>
    <row r="637" spans="2:74" ht="14.25" customHeight="1">
      <c r="B637" s="1"/>
      <c r="D637" s="2"/>
      <c r="E637" s="2"/>
      <c r="F637" s="2"/>
      <c r="J637" s="1"/>
      <c r="R637" s="1"/>
      <c r="Z637" s="1"/>
      <c r="AH637" s="1"/>
      <c r="AP637" s="1"/>
      <c r="AX637" s="1"/>
      <c r="BF637" s="1"/>
      <c r="BN637" s="1"/>
      <c r="BV637" s="1"/>
    </row>
    <row r="638" spans="2:74" ht="14.25" customHeight="1">
      <c r="B638" s="1"/>
      <c r="D638" s="2"/>
      <c r="E638" s="2"/>
      <c r="F638" s="2"/>
      <c r="J638" s="1"/>
      <c r="R638" s="1"/>
      <c r="Z638" s="1"/>
      <c r="AH638" s="1"/>
      <c r="AP638" s="1"/>
      <c r="AX638" s="1"/>
      <c r="BF638" s="1"/>
      <c r="BN638" s="1"/>
      <c r="BV638" s="1"/>
    </row>
    <row r="639" spans="2:74" ht="14.25" customHeight="1">
      <c r="B639" s="1"/>
      <c r="D639" s="2"/>
      <c r="E639" s="2"/>
      <c r="F639" s="2"/>
      <c r="J639" s="1"/>
      <c r="R639" s="1"/>
      <c r="Z639" s="1"/>
      <c r="AH639" s="1"/>
      <c r="AP639" s="1"/>
      <c r="AX639" s="1"/>
      <c r="BF639" s="1"/>
      <c r="BN639" s="1"/>
      <c r="BV639" s="1"/>
    </row>
    <row r="640" spans="2:74" ht="14.25" customHeight="1">
      <c r="B640" s="1"/>
      <c r="D640" s="2"/>
      <c r="E640" s="2"/>
      <c r="F640" s="2"/>
      <c r="J640" s="1"/>
      <c r="R640" s="1"/>
      <c r="Z640" s="1"/>
      <c r="AH640" s="1"/>
      <c r="AP640" s="1"/>
      <c r="AX640" s="1"/>
      <c r="BF640" s="1"/>
      <c r="BN640" s="1"/>
      <c r="BV640" s="1"/>
    </row>
    <row r="641" spans="2:74" ht="14.25" customHeight="1">
      <c r="B641" s="1"/>
      <c r="D641" s="2"/>
      <c r="E641" s="2"/>
      <c r="F641" s="2"/>
      <c r="J641" s="1"/>
      <c r="R641" s="1"/>
      <c r="Z641" s="1"/>
      <c r="AH641" s="1"/>
      <c r="AP641" s="1"/>
      <c r="AX641" s="1"/>
      <c r="BF641" s="1"/>
      <c r="BN641" s="1"/>
      <c r="BV641" s="1"/>
    </row>
    <row r="642" spans="2:74" ht="14.25" customHeight="1">
      <c r="B642" s="1"/>
      <c r="D642" s="2"/>
      <c r="E642" s="2"/>
      <c r="F642" s="2"/>
      <c r="J642" s="1"/>
      <c r="R642" s="1"/>
      <c r="Z642" s="1"/>
      <c r="AH642" s="1"/>
      <c r="AP642" s="1"/>
      <c r="AX642" s="1"/>
      <c r="BF642" s="1"/>
      <c r="BN642" s="1"/>
      <c r="BV642" s="1"/>
    </row>
    <row r="643" spans="2:74" ht="14.25" customHeight="1">
      <c r="B643" s="1"/>
      <c r="D643" s="2"/>
      <c r="E643" s="2"/>
      <c r="F643" s="2"/>
      <c r="J643" s="1"/>
      <c r="R643" s="1"/>
      <c r="Z643" s="1"/>
      <c r="AH643" s="1"/>
      <c r="AP643" s="1"/>
      <c r="AX643" s="1"/>
      <c r="BF643" s="1"/>
      <c r="BN643" s="1"/>
      <c r="BV643" s="1"/>
    </row>
    <row r="644" spans="2:74" ht="14.25" customHeight="1">
      <c r="B644" s="1"/>
      <c r="D644" s="2"/>
      <c r="E644" s="2"/>
      <c r="F644" s="2"/>
      <c r="J644" s="1"/>
      <c r="R644" s="1"/>
      <c r="Z644" s="1"/>
      <c r="AH644" s="1"/>
      <c r="AP644" s="1"/>
      <c r="AX644" s="1"/>
      <c r="BF644" s="1"/>
      <c r="BN644" s="1"/>
      <c r="BV644" s="1"/>
    </row>
    <row r="645" spans="2:74" ht="14.25" customHeight="1">
      <c r="B645" s="1"/>
      <c r="D645" s="2"/>
      <c r="E645" s="2"/>
      <c r="F645" s="2"/>
      <c r="J645" s="1"/>
      <c r="R645" s="1"/>
      <c r="Z645" s="1"/>
      <c r="AH645" s="1"/>
      <c r="AP645" s="1"/>
      <c r="AX645" s="1"/>
      <c r="BF645" s="1"/>
      <c r="BN645" s="1"/>
      <c r="BV645" s="1"/>
    </row>
    <row r="646" spans="2:74" ht="14.25" customHeight="1">
      <c r="B646" s="1"/>
      <c r="D646" s="2"/>
      <c r="E646" s="2"/>
      <c r="F646" s="2"/>
      <c r="J646" s="1"/>
      <c r="R646" s="1"/>
      <c r="Z646" s="1"/>
      <c r="AH646" s="1"/>
      <c r="AP646" s="1"/>
      <c r="AX646" s="1"/>
      <c r="BF646" s="1"/>
      <c r="BN646" s="1"/>
      <c r="BV646" s="1"/>
    </row>
    <row r="647" spans="2:74" ht="14.25" customHeight="1">
      <c r="B647" s="1"/>
      <c r="D647" s="2"/>
      <c r="E647" s="2"/>
      <c r="F647" s="2"/>
      <c r="J647" s="1"/>
      <c r="R647" s="1"/>
      <c r="Z647" s="1"/>
      <c r="AH647" s="1"/>
      <c r="AP647" s="1"/>
      <c r="AX647" s="1"/>
      <c r="BF647" s="1"/>
      <c r="BN647" s="1"/>
      <c r="BV647" s="1"/>
    </row>
    <row r="648" spans="2:74" ht="14.25" customHeight="1">
      <c r="B648" s="1"/>
      <c r="D648" s="2"/>
      <c r="E648" s="2"/>
      <c r="F648" s="2"/>
      <c r="J648" s="1"/>
      <c r="R648" s="1"/>
      <c r="Z648" s="1"/>
      <c r="AH648" s="1"/>
      <c r="AP648" s="1"/>
      <c r="AX648" s="1"/>
      <c r="BF648" s="1"/>
      <c r="BN648" s="1"/>
      <c r="BV648" s="1"/>
    </row>
    <row r="649" spans="2:74" ht="14.25" customHeight="1">
      <c r="B649" s="1"/>
      <c r="D649" s="2"/>
      <c r="E649" s="2"/>
      <c r="F649" s="2"/>
      <c r="J649" s="1"/>
      <c r="R649" s="1"/>
      <c r="Z649" s="1"/>
      <c r="AH649" s="1"/>
      <c r="AP649" s="1"/>
      <c r="AX649" s="1"/>
      <c r="BF649" s="1"/>
      <c r="BN649" s="1"/>
      <c r="BV649" s="1"/>
    </row>
    <row r="650" spans="2:74" ht="14.25" customHeight="1">
      <c r="B650" s="1"/>
      <c r="D650" s="2"/>
      <c r="E650" s="2"/>
      <c r="F650" s="2"/>
      <c r="J650" s="1"/>
      <c r="R650" s="1"/>
      <c r="Z650" s="1"/>
      <c r="AH650" s="1"/>
      <c r="AP650" s="1"/>
      <c r="AX650" s="1"/>
      <c r="BF650" s="1"/>
      <c r="BN650" s="1"/>
      <c r="BV650" s="1"/>
    </row>
    <row r="651" spans="2:74" ht="14.25" customHeight="1">
      <c r="B651" s="1"/>
      <c r="D651" s="2"/>
      <c r="E651" s="2"/>
      <c r="F651" s="2"/>
      <c r="J651" s="1"/>
      <c r="R651" s="1"/>
      <c r="Z651" s="1"/>
      <c r="AH651" s="1"/>
      <c r="AP651" s="1"/>
      <c r="AX651" s="1"/>
      <c r="BF651" s="1"/>
      <c r="BN651" s="1"/>
      <c r="BV651" s="1"/>
    </row>
    <row r="652" spans="2:74" ht="14.25" customHeight="1">
      <c r="B652" s="1"/>
      <c r="D652" s="2"/>
      <c r="E652" s="2"/>
      <c r="F652" s="2"/>
      <c r="J652" s="1"/>
      <c r="R652" s="1"/>
      <c r="Z652" s="1"/>
      <c r="AH652" s="1"/>
      <c r="AP652" s="1"/>
      <c r="AX652" s="1"/>
      <c r="BF652" s="1"/>
      <c r="BN652" s="1"/>
      <c r="BV652" s="1"/>
    </row>
    <row r="653" spans="2:74" ht="14.25" customHeight="1">
      <c r="B653" s="1"/>
      <c r="D653" s="2"/>
      <c r="E653" s="2"/>
      <c r="F653" s="2"/>
      <c r="J653" s="1"/>
      <c r="R653" s="1"/>
      <c r="Z653" s="1"/>
      <c r="AH653" s="1"/>
      <c r="AP653" s="1"/>
      <c r="AX653" s="1"/>
      <c r="BF653" s="1"/>
      <c r="BN653" s="1"/>
      <c r="BV653" s="1"/>
    </row>
    <row r="654" spans="2:74" ht="14.25" customHeight="1">
      <c r="B654" s="1"/>
      <c r="D654" s="2"/>
      <c r="E654" s="2"/>
      <c r="F654" s="2"/>
      <c r="J654" s="1"/>
      <c r="R654" s="1"/>
      <c r="Z654" s="1"/>
      <c r="AH654" s="1"/>
      <c r="AP654" s="1"/>
      <c r="AX654" s="1"/>
      <c r="BF654" s="1"/>
      <c r="BN654" s="1"/>
      <c r="BV654" s="1"/>
    </row>
    <row r="655" spans="2:74" ht="14.25" customHeight="1">
      <c r="B655" s="1"/>
      <c r="D655" s="2"/>
      <c r="E655" s="2"/>
      <c r="F655" s="2"/>
      <c r="J655" s="1"/>
      <c r="R655" s="1"/>
      <c r="Z655" s="1"/>
      <c r="AH655" s="1"/>
      <c r="AP655" s="1"/>
      <c r="AX655" s="1"/>
      <c r="BF655" s="1"/>
      <c r="BN655" s="1"/>
      <c r="BV655" s="1"/>
    </row>
    <row r="656" spans="2:74" ht="14.25" customHeight="1">
      <c r="B656" s="1"/>
      <c r="D656" s="2"/>
      <c r="E656" s="2"/>
      <c r="F656" s="2"/>
      <c r="J656" s="1"/>
      <c r="R656" s="1"/>
      <c r="Z656" s="1"/>
      <c r="AH656" s="1"/>
      <c r="AP656" s="1"/>
      <c r="AX656" s="1"/>
      <c r="BF656" s="1"/>
      <c r="BN656" s="1"/>
      <c r="BV656" s="1"/>
    </row>
    <row r="657" spans="2:74" ht="14.25" customHeight="1">
      <c r="B657" s="1"/>
      <c r="D657" s="2"/>
      <c r="E657" s="2"/>
      <c r="F657" s="2"/>
      <c r="J657" s="1"/>
      <c r="R657" s="1"/>
      <c r="Z657" s="1"/>
      <c r="AH657" s="1"/>
      <c r="AP657" s="1"/>
      <c r="AX657" s="1"/>
      <c r="BF657" s="1"/>
      <c r="BN657" s="1"/>
      <c r="BV657" s="1"/>
    </row>
    <row r="658" spans="2:74" ht="14.25" customHeight="1">
      <c r="B658" s="1"/>
      <c r="D658" s="2"/>
      <c r="E658" s="2"/>
      <c r="F658" s="2"/>
      <c r="J658" s="1"/>
      <c r="R658" s="1"/>
      <c r="Z658" s="1"/>
      <c r="AH658" s="1"/>
      <c r="AP658" s="1"/>
      <c r="AX658" s="1"/>
      <c r="BF658" s="1"/>
      <c r="BN658" s="1"/>
      <c r="BV658" s="1"/>
    </row>
    <row r="659" spans="2:74" ht="14.25" customHeight="1">
      <c r="B659" s="1"/>
      <c r="D659" s="2"/>
      <c r="E659" s="2"/>
      <c r="F659" s="2"/>
      <c r="J659" s="1"/>
      <c r="R659" s="1"/>
      <c r="Z659" s="1"/>
      <c r="AH659" s="1"/>
      <c r="AP659" s="1"/>
      <c r="AX659" s="1"/>
      <c r="BF659" s="1"/>
      <c r="BN659" s="1"/>
      <c r="BV659" s="1"/>
    </row>
    <row r="660" spans="2:74" ht="14.25" customHeight="1">
      <c r="B660" s="1"/>
      <c r="D660" s="2"/>
      <c r="E660" s="2"/>
      <c r="F660" s="2"/>
      <c r="J660" s="1"/>
      <c r="R660" s="1"/>
      <c r="Z660" s="1"/>
      <c r="AH660" s="1"/>
      <c r="AP660" s="1"/>
      <c r="AX660" s="1"/>
      <c r="BF660" s="1"/>
      <c r="BN660" s="1"/>
      <c r="BV660" s="1"/>
    </row>
    <row r="661" spans="2:74" ht="14.25" customHeight="1">
      <c r="B661" s="1"/>
      <c r="D661" s="2"/>
      <c r="E661" s="2"/>
      <c r="F661" s="2"/>
      <c r="J661" s="1"/>
      <c r="R661" s="1"/>
      <c r="Z661" s="1"/>
      <c r="AH661" s="1"/>
      <c r="AP661" s="1"/>
      <c r="AX661" s="1"/>
      <c r="BF661" s="1"/>
      <c r="BN661" s="1"/>
      <c r="BV661" s="1"/>
    </row>
    <row r="662" spans="2:74" ht="14.25" customHeight="1">
      <c r="B662" s="1"/>
      <c r="D662" s="2"/>
      <c r="E662" s="2"/>
      <c r="F662" s="2"/>
      <c r="J662" s="1"/>
      <c r="R662" s="1"/>
      <c r="Z662" s="1"/>
      <c r="AH662" s="1"/>
      <c r="AP662" s="1"/>
      <c r="AX662" s="1"/>
      <c r="BF662" s="1"/>
      <c r="BN662" s="1"/>
      <c r="BV662" s="1"/>
    </row>
    <row r="663" spans="2:74" ht="14.25" customHeight="1">
      <c r="B663" s="1"/>
      <c r="D663" s="2"/>
      <c r="E663" s="2"/>
      <c r="F663" s="2"/>
      <c r="J663" s="1"/>
      <c r="R663" s="1"/>
      <c r="Z663" s="1"/>
      <c r="AH663" s="1"/>
      <c r="AP663" s="1"/>
      <c r="AX663" s="1"/>
      <c r="BF663" s="1"/>
      <c r="BN663" s="1"/>
      <c r="BV663" s="1"/>
    </row>
    <row r="664" spans="2:74" ht="14.25" customHeight="1">
      <c r="B664" s="1"/>
      <c r="D664" s="2"/>
      <c r="E664" s="2"/>
      <c r="F664" s="2"/>
      <c r="J664" s="1"/>
      <c r="R664" s="1"/>
      <c r="Z664" s="1"/>
      <c r="AH664" s="1"/>
      <c r="AP664" s="1"/>
      <c r="AX664" s="1"/>
      <c r="BF664" s="1"/>
      <c r="BN664" s="1"/>
      <c r="BV664" s="1"/>
    </row>
    <row r="665" spans="2:74" ht="14.25" customHeight="1">
      <c r="B665" s="1"/>
      <c r="D665" s="2"/>
      <c r="E665" s="2"/>
      <c r="F665" s="2"/>
      <c r="J665" s="1"/>
      <c r="R665" s="1"/>
      <c r="Z665" s="1"/>
      <c r="AH665" s="1"/>
      <c r="AP665" s="1"/>
      <c r="AX665" s="1"/>
      <c r="BF665" s="1"/>
      <c r="BN665" s="1"/>
      <c r="BV665" s="1"/>
    </row>
    <row r="666" spans="2:74" ht="14.25" customHeight="1">
      <c r="B666" s="1"/>
      <c r="D666" s="2"/>
      <c r="E666" s="2"/>
      <c r="F666" s="2"/>
      <c r="J666" s="1"/>
      <c r="R666" s="1"/>
      <c r="Z666" s="1"/>
      <c r="AH666" s="1"/>
      <c r="AP666" s="1"/>
      <c r="AX666" s="1"/>
      <c r="BF666" s="1"/>
      <c r="BN666" s="1"/>
      <c r="BV666" s="1"/>
    </row>
    <row r="667" spans="2:74" ht="14.25" customHeight="1">
      <c r="B667" s="1"/>
      <c r="D667" s="2"/>
      <c r="E667" s="2"/>
      <c r="F667" s="2"/>
      <c r="J667" s="1"/>
      <c r="R667" s="1"/>
      <c r="Z667" s="1"/>
      <c r="AH667" s="1"/>
      <c r="AP667" s="1"/>
      <c r="AX667" s="1"/>
      <c r="BF667" s="1"/>
      <c r="BN667" s="1"/>
      <c r="BV667" s="1"/>
    </row>
    <row r="668" spans="2:74" ht="14.25" customHeight="1">
      <c r="B668" s="1"/>
      <c r="D668" s="2"/>
      <c r="E668" s="2"/>
      <c r="F668" s="2"/>
      <c r="J668" s="1"/>
      <c r="R668" s="1"/>
      <c r="Z668" s="1"/>
      <c r="AH668" s="1"/>
      <c r="AP668" s="1"/>
      <c r="AX668" s="1"/>
      <c r="BF668" s="1"/>
      <c r="BN668" s="1"/>
      <c r="BV668" s="1"/>
    </row>
    <row r="669" spans="2:74" ht="14.25" customHeight="1">
      <c r="B669" s="1"/>
      <c r="D669" s="2"/>
      <c r="E669" s="2"/>
      <c r="F669" s="2"/>
      <c r="J669" s="1"/>
      <c r="R669" s="1"/>
      <c r="Z669" s="1"/>
      <c r="AH669" s="1"/>
      <c r="AP669" s="1"/>
      <c r="AX669" s="1"/>
      <c r="BF669" s="1"/>
      <c r="BN669" s="1"/>
      <c r="BV669" s="1"/>
    </row>
    <row r="670" spans="2:74" ht="14.25" customHeight="1">
      <c r="B670" s="1"/>
      <c r="D670" s="2"/>
      <c r="E670" s="2"/>
      <c r="F670" s="2"/>
      <c r="J670" s="1"/>
      <c r="R670" s="1"/>
      <c r="Z670" s="1"/>
      <c r="AH670" s="1"/>
      <c r="AP670" s="1"/>
      <c r="AX670" s="1"/>
      <c r="BF670" s="1"/>
      <c r="BN670" s="1"/>
      <c r="BV670" s="1"/>
    </row>
    <row r="671" spans="2:74" ht="14.25" customHeight="1">
      <c r="B671" s="1"/>
      <c r="D671" s="2"/>
      <c r="E671" s="2"/>
      <c r="F671" s="2"/>
      <c r="J671" s="1"/>
      <c r="R671" s="1"/>
      <c r="Z671" s="1"/>
      <c r="AH671" s="1"/>
      <c r="AP671" s="1"/>
      <c r="AX671" s="1"/>
      <c r="BF671" s="1"/>
      <c r="BN671" s="1"/>
      <c r="BV671" s="1"/>
    </row>
    <row r="672" spans="2:74" ht="14.25" customHeight="1">
      <c r="B672" s="1"/>
      <c r="D672" s="2"/>
      <c r="E672" s="2"/>
      <c r="F672" s="2"/>
      <c r="J672" s="1"/>
      <c r="R672" s="1"/>
      <c r="Z672" s="1"/>
      <c r="AH672" s="1"/>
      <c r="AP672" s="1"/>
      <c r="AX672" s="1"/>
      <c r="BF672" s="1"/>
      <c r="BN672" s="1"/>
      <c r="BV672" s="1"/>
    </row>
    <row r="673" spans="2:74" ht="14.25" customHeight="1">
      <c r="B673" s="1"/>
      <c r="D673" s="2"/>
      <c r="E673" s="2"/>
      <c r="F673" s="2"/>
      <c r="J673" s="1"/>
      <c r="R673" s="1"/>
      <c r="Z673" s="1"/>
      <c r="AH673" s="1"/>
      <c r="AP673" s="1"/>
      <c r="AX673" s="1"/>
      <c r="BF673" s="1"/>
      <c r="BN673" s="1"/>
      <c r="BV673" s="1"/>
    </row>
    <row r="674" spans="2:74" ht="14.25" customHeight="1">
      <c r="B674" s="1"/>
      <c r="D674" s="2"/>
      <c r="E674" s="2"/>
      <c r="F674" s="2"/>
      <c r="J674" s="1"/>
      <c r="R674" s="1"/>
      <c r="Z674" s="1"/>
      <c r="AH674" s="1"/>
      <c r="AP674" s="1"/>
      <c r="AX674" s="1"/>
      <c r="BF674" s="1"/>
      <c r="BN674" s="1"/>
      <c r="BV674" s="1"/>
    </row>
    <row r="675" spans="2:74" ht="14.25" customHeight="1">
      <c r="B675" s="1"/>
      <c r="D675" s="2"/>
      <c r="E675" s="2"/>
      <c r="F675" s="2"/>
      <c r="J675" s="1"/>
      <c r="R675" s="1"/>
      <c r="Z675" s="1"/>
      <c r="AH675" s="1"/>
      <c r="AP675" s="1"/>
      <c r="AX675" s="1"/>
      <c r="BF675" s="1"/>
      <c r="BN675" s="1"/>
      <c r="BV675" s="1"/>
    </row>
    <row r="676" spans="2:74" ht="14.25" customHeight="1">
      <c r="B676" s="1"/>
      <c r="D676" s="2"/>
      <c r="E676" s="2"/>
      <c r="F676" s="2"/>
      <c r="J676" s="1"/>
      <c r="R676" s="1"/>
      <c r="Z676" s="1"/>
      <c r="AH676" s="1"/>
      <c r="AP676" s="1"/>
      <c r="AX676" s="1"/>
      <c r="BF676" s="1"/>
      <c r="BN676" s="1"/>
      <c r="BV676" s="1"/>
    </row>
    <row r="677" spans="2:74" ht="14.25" customHeight="1">
      <c r="B677" s="1"/>
      <c r="D677" s="2"/>
      <c r="E677" s="2"/>
      <c r="F677" s="2"/>
      <c r="J677" s="1"/>
      <c r="R677" s="1"/>
      <c r="Z677" s="1"/>
      <c r="AH677" s="1"/>
      <c r="AP677" s="1"/>
      <c r="AX677" s="1"/>
      <c r="BF677" s="1"/>
      <c r="BN677" s="1"/>
      <c r="BV677" s="1"/>
    </row>
    <row r="678" spans="2:74" ht="14.25" customHeight="1">
      <c r="B678" s="1"/>
      <c r="D678" s="2"/>
      <c r="E678" s="2"/>
      <c r="F678" s="2"/>
      <c r="J678" s="1"/>
      <c r="R678" s="1"/>
      <c r="Z678" s="1"/>
      <c r="AH678" s="1"/>
      <c r="AP678" s="1"/>
      <c r="AX678" s="1"/>
      <c r="BF678" s="1"/>
      <c r="BN678" s="1"/>
      <c r="BV678" s="1"/>
    </row>
    <row r="679" spans="2:74" ht="14.25" customHeight="1">
      <c r="B679" s="1"/>
      <c r="D679" s="2"/>
      <c r="E679" s="2"/>
      <c r="F679" s="2"/>
      <c r="J679" s="1"/>
      <c r="R679" s="1"/>
      <c r="Z679" s="1"/>
      <c r="AH679" s="1"/>
      <c r="AP679" s="1"/>
      <c r="AX679" s="1"/>
      <c r="BF679" s="1"/>
      <c r="BN679" s="1"/>
      <c r="BV679" s="1"/>
    </row>
    <row r="680" spans="2:74" ht="14.25" customHeight="1">
      <c r="B680" s="1"/>
      <c r="D680" s="2"/>
      <c r="E680" s="2"/>
      <c r="F680" s="2"/>
      <c r="J680" s="1"/>
      <c r="R680" s="1"/>
      <c r="Z680" s="1"/>
      <c r="AH680" s="1"/>
      <c r="AP680" s="1"/>
      <c r="AX680" s="1"/>
      <c r="BF680" s="1"/>
      <c r="BN680" s="1"/>
      <c r="BV680" s="1"/>
    </row>
    <row r="681" spans="2:74" ht="14.25" customHeight="1">
      <c r="B681" s="1"/>
      <c r="D681" s="2"/>
      <c r="E681" s="2"/>
      <c r="F681" s="2"/>
      <c r="J681" s="1"/>
      <c r="R681" s="1"/>
      <c r="Z681" s="1"/>
      <c r="AH681" s="1"/>
      <c r="AP681" s="1"/>
      <c r="AX681" s="1"/>
      <c r="BF681" s="1"/>
      <c r="BN681" s="1"/>
      <c r="BV681" s="1"/>
    </row>
    <row r="682" spans="2:74" ht="14.25" customHeight="1">
      <c r="B682" s="1"/>
      <c r="D682" s="2"/>
      <c r="E682" s="2"/>
      <c r="F682" s="2"/>
      <c r="J682" s="1"/>
      <c r="R682" s="1"/>
      <c r="Z682" s="1"/>
      <c r="AH682" s="1"/>
      <c r="AP682" s="1"/>
      <c r="AX682" s="1"/>
      <c r="BF682" s="1"/>
      <c r="BN682" s="1"/>
      <c r="BV682" s="1"/>
    </row>
    <row r="683" spans="2:74" ht="14.25" customHeight="1">
      <c r="B683" s="1"/>
      <c r="D683" s="2"/>
      <c r="E683" s="2"/>
      <c r="F683" s="2"/>
      <c r="J683" s="1"/>
      <c r="R683" s="1"/>
      <c r="Z683" s="1"/>
      <c r="AH683" s="1"/>
      <c r="AP683" s="1"/>
      <c r="AX683" s="1"/>
      <c r="BF683" s="1"/>
      <c r="BN683" s="1"/>
      <c r="BV683" s="1"/>
    </row>
    <row r="684" spans="2:74" ht="14.25" customHeight="1">
      <c r="B684" s="1"/>
      <c r="D684" s="2"/>
      <c r="E684" s="2"/>
      <c r="F684" s="2"/>
      <c r="J684" s="1"/>
      <c r="R684" s="1"/>
      <c r="Z684" s="1"/>
      <c r="AH684" s="1"/>
      <c r="AP684" s="1"/>
      <c r="AX684" s="1"/>
      <c r="BF684" s="1"/>
      <c r="BN684" s="1"/>
      <c r="BV684" s="1"/>
    </row>
    <row r="685" spans="2:74" ht="14.25" customHeight="1">
      <c r="B685" s="1"/>
      <c r="D685" s="2"/>
      <c r="E685" s="2"/>
      <c r="F685" s="2"/>
      <c r="J685" s="1"/>
      <c r="R685" s="1"/>
      <c r="Z685" s="1"/>
      <c r="AH685" s="1"/>
      <c r="AP685" s="1"/>
      <c r="AX685" s="1"/>
      <c r="BF685" s="1"/>
      <c r="BN685" s="1"/>
      <c r="BV685" s="1"/>
    </row>
    <row r="686" spans="2:74" ht="14.25" customHeight="1">
      <c r="B686" s="1"/>
      <c r="D686" s="2"/>
      <c r="E686" s="2"/>
      <c r="F686" s="2"/>
      <c r="J686" s="1"/>
      <c r="R686" s="1"/>
      <c r="Z686" s="1"/>
      <c r="AH686" s="1"/>
      <c r="AP686" s="1"/>
      <c r="AX686" s="1"/>
      <c r="BF686" s="1"/>
      <c r="BN686" s="1"/>
      <c r="BV686" s="1"/>
    </row>
    <row r="687" spans="2:74" ht="14.25" customHeight="1">
      <c r="B687" s="1"/>
      <c r="D687" s="2"/>
      <c r="E687" s="2"/>
      <c r="F687" s="2"/>
      <c r="J687" s="1"/>
      <c r="R687" s="1"/>
      <c r="Z687" s="1"/>
      <c r="AH687" s="1"/>
      <c r="AP687" s="1"/>
      <c r="AX687" s="1"/>
      <c r="BF687" s="1"/>
      <c r="BN687" s="1"/>
      <c r="BV687" s="1"/>
    </row>
    <row r="688" spans="2:74" ht="14.25" customHeight="1">
      <c r="B688" s="1"/>
      <c r="D688" s="2"/>
      <c r="E688" s="2"/>
      <c r="F688" s="2"/>
      <c r="J688" s="1"/>
      <c r="R688" s="1"/>
      <c r="Z688" s="1"/>
      <c r="AH688" s="1"/>
      <c r="AP688" s="1"/>
      <c r="AX688" s="1"/>
      <c r="BF688" s="1"/>
      <c r="BN688" s="1"/>
      <c r="BV688" s="1"/>
    </row>
    <row r="689" spans="2:74" ht="14.25" customHeight="1">
      <c r="B689" s="1"/>
      <c r="D689" s="2"/>
      <c r="E689" s="2"/>
      <c r="F689" s="2"/>
      <c r="J689" s="1"/>
      <c r="R689" s="1"/>
      <c r="Z689" s="1"/>
      <c r="AH689" s="1"/>
      <c r="AP689" s="1"/>
      <c r="AX689" s="1"/>
      <c r="BF689" s="1"/>
      <c r="BN689" s="1"/>
      <c r="BV689" s="1"/>
    </row>
    <row r="690" spans="2:74" ht="14.25" customHeight="1">
      <c r="B690" s="1"/>
      <c r="D690" s="2"/>
      <c r="E690" s="2"/>
      <c r="F690" s="2"/>
      <c r="J690" s="1"/>
      <c r="R690" s="1"/>
      <c r="Z690" s="1"/>
      <c r="AH690" s="1"/>
      <c r="AP690" s="1"/>
      <c r="AX690" s="1"/>
      <c r="BF690" s="1"/>
      <c r="BN690" s="1"/>
      <c r="BV690" s="1"/>
    </row>
    <row r="691" spans="2:74" ht="14.25" customHeight="1">
      <c r="B691" s="1"/>
      <c r="D691" s="2"/>
      <c r="E691" s="2"/>
      <c r="F691" s="2"/>
      <c r="J691" s="1"/>
      <c r="R691" s="1"/>
      <c r="Z691" s="1"/>
      <c r="AH691" s="1"/>
      <c r="AP691" s="1"/>
      <c r="AX691" s="1"/>
      <c r="BF691" s="1"/>
      <c r="BN691" s="1"/>
      <c r="BV691" s="1"/>
    </row>
    <row r="692" spans="2:74" ht="14.25" customHeight="1">
      <c r="B692" s="1"/>
      <c r="D692" s="2"/>
      <c r="E692" s="2"/>
      <c r="F692" s="2"/>
      <c r="J692" s="1"/>
      <c r="R692" s="1"/>
      <c r="Z692" s="1"/>
      <c r="AH692" s="1"/>
      <c r="AP692" s="1"/>
      <c r="AX692" s="1"/>
      <c r="BF692" s="1"/>
      <c r="BN692" s="1"/>
      <c r="BV692" s="1"/>
    </row>
    <row r="693" spans="2:74" ht="14.25" customHeight="1">
      <c r="B693" s="1"/>
      <c r="D693" s="2"/>
      <c r="E693" s="2"/>
      <c r="F693" s="2"/>
      <c r="J693" s="1"/>
      <c r="R693" s="1"/>
      <c r="Z693" s="1"/>
      <c r="AH693" s="1"/>
      <c r="AP693" s="1"/>
      <c r="AX693" s="1"/>
      <c r="BF693" s="1"/>
      <c r="BN693" s="1"/>
      <c r="BV693" s="1"/>
    </row>
    <row r="694" spans="2:74" ht="14.25" customHeight="1">
      <c r="B694" s="1"/>
      <c r="D694" s="2"/>
      <c r="E694" s="2"/>
      <c r="F694" s="2"/>
      <c r="J694" s="1"/>
      <c r="R694" s="1"/>
      <c r="Z694" s="1"/>
      <c r="AH694" s="1"/>
      <c r="AP694" s="1"/>
      <c r="AX694" s="1"/>
      <c r="BF694" s="1"/>
      <c r="BN694" s="1"/>
      <c r="BV694" s="1"/>
    </row>
    <row r="695" spans="2:74" ht="14.25" customHeight="1">
      <c r="B695" s="1"/>
      <c r="D695" s="2"/>
      <c r="E695" s="2"/>
      <c r="F695" s="2"/>
      <c r="J695" s="1"/>
      <c r="R695" s="1"/>
      <c r="Z695" s="1"/>
      <c r="AH695" s="1"/>
      <c r="AP695" s="1"/>
      <c r="AX695" s="1"/>
      <c r="BF695" s="1"/>
      <c r="BN695" s="1"/>
      <c r="BV695" s="1"/>
    </row>
    <row r="696" spans="2:74" ht="14.25" customHeight="1">
      <c r="B696" s="1"/>
      <c r="D696" s="2"/>
      <c r="E696" s="2"/>
      <c r="F696" s="2"/>
      <c r="J696" s="1"/>
      <c r="R696" s="1"/>
      <c r="Z696" s="1"/>
      <c r="AH696" s="1"/>
      <c r="AP696" s="1"/>
      <c r="AX696" s="1"/>
      <c r="BF696" s="1"/>
      <c r="BN696" s="1"/>
      <c r="BV696" s="1"/>
    </row>
    <row r="697" spans="2:74" ht="14.25" customHeight="1">
      <c r="B697" s="1"/>
      <c r="D697" s="2"/>
      <c r="E697" s="2"/>
      <c r="F697" s="2"/>
      <c r="J697" s="1"/>
      <c r="R697" s="1"/>
      <c r="Z697" s="1"/>
      <c r="AH697" s="1"/>
      <c r="AP697" s="1"/>
      <c r="AX697" s="1"/>
      <c r="BF697" s="1"/>
      <c r="BN697" s="1"/>
      <c r="BV697" s="1"/>
    </row>
    <row r="698" spans="2:74" ht="14.25" customHeight="1">
      <c r="B698" s="1"/>
      <c r="D698" s="2"/>
      <c r="E698" s="2"/>
      <c r="F698" s="2"/>
      <c r="J698" s="1"/>
      <c r="R698" s="1"/>
      <c r="Z698" s="1"/>
      <c r="AH698" s="1"/>
      <c r="AP698" s="1"/>
      <c r="AX698" s="1"/>
      <c r="BF698" s="1"/>
      <c r="BN698" s="1"/>
      <c r="BV698" s="1"/>
    </row>
    <row r="699" spans="2:74" ht="14.25" customHeight="1">
      <c r="B699" s="1"/>
      <c r="D699" s="2"/>
      <c r="E699" s="2"/>
      <c r="F699" s="2"/>
      <c r="J699" s="1"/>
      <c r="R699" s="1"/>
      <c r="Z699" s="1"/>
      <c r="AH699" s="1"/>
      <c r="AP699" s="1"/>
      <c r="AX699" s="1"/>
      <c r="BF699" s="1"/>
      <c r="BN699" s="1"/>
      <c r="BV699" s="1"/>
    </row>
    <row r="700" spans="2:74" ht="14.25" customHeight="1">
      <c r="B700" s="1"/>
      <c r="D700" s="2"/>
      <c r="E700" s="2"/>
      <c r="F700" s="2"/>
      <c r="J700" s="1"/>
      <c r="R700" s="1"/>
      <c r="Z700" s="1"/>
      <c r="AH700" s="1"/>
      <c r="AP700" s="1"/>
      <c r="AX700" s="1"/>
      <c r="BF700" s="1"/>
      <c r="BN700" s="1"/>
      <c r="BV700" s="1"/>
    </row>
    <row r="701" spans="2:74" ht="14.25" customHeight="1">
      <c r="B701" s="1"/>
      <c r="D701" s="2"/>
      <c r="E701" s="2"/>
      <c r="F701" s="2"/>
      <c r="J701" s="1"/>
      <c r="R701" s="1"/>
      <c r="Z701" s="1"/>
      <c r="AH701" s="1"/>
      <c r="AP701" s="1"/>
      <c r="AX701" s="1"/>
      <c r="BF701" s="1"/>
      <c r="BN701" s="1"/>
      <c r="BV701" s="1"/>
    </row>
    <row r="702" spans="2:74" ht="14.25" customHeight="1">
      <c r="B702" s="1"/>
      <c r="D702" s="2"/>
      <c r="E702" s="2"/>
      <c r="F702" s="2"/>
      <c r="J702" s="1"/>
      <c r="R702" s="1"/>
      <c r="Z702" s="1"/>
      <c r="AH702" s="1"/>
      <c r="AP702" s="1"/>
      <c r="AX702" s="1"/>
      <c r="BF702" s="1"/>
      <c r="BN702" s="1"/>
      <c r="BV702" s="1"/>
    </row>
    <row r="703" spans="2:74" ht="14.25" customHeight="1">
      <c r="B703" s="1"/>
      <c r="D703" s="2"/>
      <c r="E703" s="2"/>
      <c r="F703" s="2"/>
      <c r="J703" s="1"/>
      <c r="R703" s="1"/>
      <c r="Z703" s="1"/>
      <c r="AH703" s="1"/>
      <c r="AP703" s="1"/>
      <c r="AX703" s="1"/>
      <c r="BF703" s="1"/>
      <c r="BN703" s="1"/>
      <c r="BV703" s="1"/>
    </row>
    <row r="704" spans="2:74" ht="14.25" customHeight="1">
      <c r="B704" s="1"/>
      <c r="D704" s="2"/>
      <c r="E704" s="2"/>
      <c r="F704" s="2"/>
      <c r="J704" s="1"/>
      <c r="R704" s="1"/>
      <c r="Z704" s="1"/>
      <c r="AH704" s="1"/>
      <c r="AP704" s="1"/>
      <c r="AX704" s="1"/>
      <c r="BF704" s="1"/>
      <c r="BN704" s="1"/>
      <c r="BV704" s="1"/>
    </row>
    <row r="705" spans="2:74" ht="14.25" customHeight="1">
      <c r="B705" s="1"/>
      <c r="D705" s="2"/>
      <c r="E705" s="2"/>
      <c r="F705" s="2"/>
      <c r="J705" s="1"/>
      <c r="R705" s="1"/>
      <c r="Z705" s="1"/>
      <c r="AH705" s="1"/>
      <c r="AP705" s="1"/>
      <c r="AX705" s="1"/>
      <c r="BF705" s="1"/>
      <c r="BN705" s="1"/>
      <c r="BV705" s="1"/>
    </row>
    <row r="706" spans="2:74" ht="14.25" customHeight="1">
      <c r="B706" s="1"/>
      <c r="D706" s="2"/>
      <c r="E706" s="2"/>
      <c r="F706" s="2"/>
      <c r="J706" s="1"/>
      <c r="R706" s="1"/>
      <c r="Z706" s="1"/>
      <c r="AH706" s="1"/>
      <c r="AP706" s="1"/>
      <c r="AX706" s="1"/>
      <c r="BF706" s="1"/>
      <c r="BN706" s="1"/>
      <c r="BV706" s="1"/>
    </row>
    <row r="707" spans="2:74" ht="14.25" customHeight="1">
      <c r="B707" s="1"/>
      <c r="D707" s="2"/>
      <c r="E707" s="2"/>
      <c r="F707" s="2"/>
      <c r="J707" s="1"/>
      <c r="R707" s="1"/>
      <c r="Z707" s="1"/>
      <c r="AH707" s="1"/>
      <c r="AP707" s="1"/>
      <c r="AX707" s="1"/>
      <c r="BF707" s="1"/>
      <c r="BN707" s="1"/>
      <c r="BV707" s="1"/>
    </row>
    <row r="708" spans="2:74" ht="14.25" customHeight="1">
      <c r="B708" s="1"/>
      <c r="D708" s="2"/>
      <c r="E708" s="2"/>
      <c r="F708" s="2"/>
      <c r="J708" s="1"/>
      <c r="R708" s="1"/>
      <c r="Z708" s="1"/>
      <c r="AH708" s="1"/>
      <c r="AP708" s="1"/>
      <c r="AX708" s="1"/>
      <c r="BF708" s="1"/>
      <c r="BN708" s="1"/>
      <c r="BV708" s="1"/>
    </row>
    <row r="709" spans="2:74" ht="14.25" customHeight="1">
      <c r="B709" s="1"/>
      <c r="D709" s="2"/>
      <c r="E709" s="2"/>
      <c r="F709" s="2"/>
      <c r="J709" s="1"/>
      <c r="R709" s="1"/>
      <c r="Z709" s="1"/>
      <c r="AH709" s="1"/>
      <c r="AP709" s="1"/>
      <c r="AX709" s="1"/>
      <c r="BF709" s="1"/>
      <c r="BN709" s="1"/>
      <c r="BV709" s="1"/>
    </row>
    <row r="710" spans="2:74" ht="14.25" customHeight="1">
      <c r="B710" s="1"/>
      <c r="D710" s="2"/>
      <c r="E710" s="2"/>
      <c r="F710" s="2"/>
      <c r="J710" s="1"/>
      <c r="R710" s="1"/>
      <c r="Z710" s="1"/>
      <c r="AH710" s="1"/>
      <c r="AP710" s="1"/>
      <c r="AX710" s="1"/>
      <c r="BF710" s="1"/>
      <c r="BN710" s="1"/>
      <c r="BV710" s="1"/>
    </row>
    <row r="711" spans="2:74" ht="14.25" customHeight="1">
      <c r="B711" s="1"/>
      <c r="D711" s="2"/>
      <c r="E711" s="2"/>
      <c r="F711" s="2"/>
      <c r="J711" s="1"/>
      <c r="R711" s="1"/>
      <c r="Z711" s="1"/>
      <c r="AH711" s="1"/>
      <c r="AP711" s="1"/>
      <c r="AX711" s="1"/>
      <c r="BF711" s="1"/>
      <c r="BN711" s="1"/>
      <c r="BV711" s="1"/>
    </row>
    <row r="712" spans="2:74" ht="14.25" customHeight="1">
      <c r="B712" s="1"/>
      <c r="D712" s="2"/>
      <c r="E712" s="2"/>
      <c r="F712" s="2"/>
      <c r="J712" s="1"/>
      <c r="R712" s="1"/>
      <c r="Z712" s="1"/>
      <c r="AH712" s="1"/>
      <c r="AP712" s="1"/>
      <c r="AX712" s="1"/>
      <c r="BF712" s="1"/>
      <c r="BN712" s="1"/>
      <c r="BV712" s="1"/>
    </row>
    <row r="713" spans="2:74" ht="14.25" customHeight="1">
      <c r="B713" s="1"/>
      <c r="D713" s="2"/>
      <c r="E713" s="2"/>
      <c r="F713" s="2"/>
      <c r="J713" s="1"/>
      <c r="R713" s="1"/>
      <c r="Z713" s="1"/>
      <c r="AH713" s="1"/>
      <c r="AP713" s="1"/>
      <c r="AX713" s="1"/>
      <c r="BF713" s="1"/>
      <c r="BN713" s="1"/>
      <c r="BV713" s="1"/>
    </row>
    <row r="714" spans="2:74" ht="14.25" customHeight="1">
      <c r="B714" s="1"/>
      <c r="D714" s="2"/>
      <c r="E714" s="2"/>
      <c r="F714" s="2"/>
      <c r="J714" s="1"/>
      <c r="R714" s="1"/>
      <c r="Z714" s="1"/>
      <c r="AH714" s="1"/>
      <c r="AP714" s="1"/>
      <c r="AX714" s="1"/>
      <c r="BF714" s="1"/>
      <c r="BN714" s="1"/>
      <c r="BV714" s="1"/>
    </row>
    <row r="715" spans="2:74" ht="14.25" customHeight="1">
      <c r="B715" s="1"/>
      <c r="D715" s="2"/>
      <c r="E715" s="2"/>
      <c r="F715" s="2"/>
      <c r="J715" s="1"/>
      <c r="R715" s="1"/>
      <c r="Z715" s="1"/>
      <c r="AH715" s="1"/>
      <c r="AP715" s="1"/>
      <c r="AX715" s="1"/>
      <c r="BF715" s="1"/>
      <c r="BN715" s="1"/>
      <c r="BV715" s="1"/>
    </row>
    <row r="716" spans="2:74" ht="14.25" customHeight="1">
      <c r="B716" s="1"/>
      <c r="D716" s="2"/>
      <c r="E716" s="2"/>
      <c r="F716" s="2"/>
      <c r="J716" s="1"/>
      <c r="R716" s="1"/>
      <c r="Z716" s="1"/>
      <c r="AH716" s="1"/>
      <c r="AP716" s="1"/>
      <c r="AX716" s="1"/>
      <c r="BF716" s="1"/>
      <c r="BN716" s="1"/>
      <c r="BV716" s="1"/>
    </row>
    <row r="717" spans="2:74" ht="14.25" customHeight="1">
      <c r="B717" s="1"/>
      <c r="D717" s="2"/>
      <c r="E717" s="2"/>
      <c r="F717" s="2"/>
      <c r="J717" s="1"/>
      <c r="R717" s="1"/>
      <c r="Z717" s="1"/>
      <c r="AH717" s="1"/>
      <c r="AP717" s="1"/>
      <c r="AX717" s="1"/>
      <c r="BF717" s="1"/>
      <c r="BN717" s="1"/>
      <c r="BV717" s="1"/>
    </row>
    <row r="718" spans="2:74" ht="14.25" customHeight="1">
      <c r="B718" s="1"/>
      <c r="D718" s="2"/>
      <c r="E718" s="2"/>
      <c r="F718" s="2"/>
      <c r="J718" s="1"/>
      <c r="R718" s="1"/>
      <c r="Z718" s="1"/>
      <c r="AH718" s="1"/>
      <c r="AP718" s="1"/>
      <c r="AX718" s="1"/>
      <c r="BF718" s="1"/>
      <c r="BN718" s="1"/>
      <c r="BV718" s="1"/>
    </row>
    <row r="719" spans="2:74" ht="14.25" customHeight="1">
      <c r="B719" s="1"/>
      <c r="D719" s="2"/>
      <c r="E719" s="2"/>
      <c r="F719" s="2"/>
      <c r="J719" s="1"/>
      <c r="R719" s="1"/>
      <c r="Z719" s="1"/>
      <c r="AH719" s="1"/>
      <c r="AP719" s="1"/>
      <c r="AX719" s="1"/>
      <c r="BF719" s="1"/>
      <c r="BN719" s="1"/>
      <c r="BV719" s="1"/>
    </row>
    <row r="720" spans="2:74" ht="14.25" customHeight="1">
      <c r="B720" s="1"/>
      <c r="D720" s="2"/>
      <c r="E720" s="2"/>
      <c r="F720" s="2"/>
      <c r="J720" s="1"/>
      <c r="R720" s="1"/>
      <c r="Z720" s="1"/>
      <c r="AH720" s="1"/>
      <c r="AP720" s="1"/>
      <c r="AX720" s="1"/>
      <c r="BF720" s="1"/>
      <c r="BN720" s="1"/>
      <c r="BV720" s="1"/>
    </row>
    <row r="721" spans="2:74" ht="14.25" customHeight="1">
      <c r="B721" s="1"/>
      <c r="D721" s="2"/>
      <c r="E721" s="2"/>
      <c r="F721" s="2"/>
      <c r="J721" s="1"/>
      <c r="R721" s="1"/>
      <c r="Z721" s="1"/>
      <c r="AH721" s="1"/>
      <c r="AP721" s="1"/>
      <c r="AX721" s="1"/>
      <c r="BF721" s="1"/>
      <c r="BN721" s="1"/>
      <c r="BV721" s="1"/>
    </row>
    <row r="722" spans="2:74" ht="14.25" customHeight="1">
      <c r="B722" s="1"/>
      <c r="D722" s="2"/>
      <c r="E722" s="2"/>
      <c r="F722" s="2"/>
      <c r="J722" s="1"/>
      <c r="R722" s="1"/>
      <c r="Z722" s="1"/>
      <c r="AH722" s="1"/>
      <c r="AP722" s="1"/>
      <c r="AX722" s="1"/>
      <c r="BF722" s="1"/>
      <c r="BN722" s="1"/>
      <c r="BV722" s="1"/>
    </row>
    <row r="723" spans="2:74" ht="14.25" customHeight="1">
      <c r="B723" s="1"/>
      <c r="D723" s="2"/>
      <c r="E723" s="2"/>
      <c r="F723" s="2"/>
      <c r="J723" s="1"/>
      <c r="R723" s="1"/>
      <c r="Z723" s="1"/>
      <c r="AH723" s="1"/>
      <c r="AP723" s="1"/>
      <c r="AX723" s="1"/>
      <c r="BF723" s="1"/>
      <c r="BN723" s="1"/>
      <c r="BV723" s="1"/>
    </row>
    <row r="724" spans="2:74" ht="14.25" customHeight="1">
      <c r="B724" s="1"/>
      <c r="D724" s="2"/>
      <c r="E724" s="2"/>
      <c r="F724" s="2"/>
      <c r="J724" s="1"/>
      <c r="R724" s="1"/>
      <c r="Z724" s="1"/>
      <c r="AH724" s="1"/>
      <c r="AP724" s="1"/>
      <c r="AX724" s="1"/>
      <c r="BF724" s="1"/>
      <c r="BN724" s="1"/>
      <c r="BV724" s="1"/>
    </row>
    <row r="725" spans="2:74" ht="14.25" customHeight="1">
      <c r="B725" s="1"/>
      <c r="D725" s="2"/>
      <c r="E725" s="2"/>
      <c r="F725" s="2"/>
      <c r="J725" s="1"/>
      <c r="R725" s="1"/>
      <c r="Z725" s="1"/>
      <c r="AH725" s="1"/>
      <c r="AP725" s="1"/>
      <c r="AX725" s="1"/>
      <c r="BF725" s="1"/>
      <c r="BN725" s="1"/>
      <c r="BV725" s="1"/>
    </row>
    <row r="726" spans="2:74" ht="14.25" customHeight="1">
      <c r="B726" s="1"/>
      <c r="D726" s="2"/>
      <c r="E726" s="2"/>
      <c r="F726" s="2"/>
      <c r="J726" s="1"/>
      <c r="R726" s="1"/>
      <c r="Z726" s="1"/>
      <c r="AH726" s="1"/>
      <c r="AP726" s="1"/>
      <c r="AX726" s="1"/>
      <c r="BF726" s="1"/>
      <c r="BN726" s="1"/>
      <c r="BV726" s="1"/>
    </row>
    <row r="727" spans="2:74" ht="14.25" customHeight="1">
      <c r="B727" s="1"/>
      <c r="D727" s="2"/>
      <c r="E727" s="2"/>
      <c r="F727" s="2"/>
      <c r="J727" s="1"/>
      <c r="R727" s="1"/>
      <c r="Z727" s="1"/>
      <c r="AH727" s="1"/>
      <c r="AP727" s="1"/>
      <c r="AX727" s="1"/>
      <c r="BF727" s="1"/>
      <c r="BN727" s="1"/>
      <c r="BV727" s="1"/>
    </row>
    <row r="728" spans="2:74" ht="14.25" customHeight="1">
      <c r="B728" s="1"/>
      <c r="D728" s="2"/>
      <c r="E728" s="2"/>
      <c r="F728" s="2"/>
      <c r="J728" s="1"/>
      <c r="R728" s="1"/>
      <c r="Z728" s="1"/>
      <c r="AH728" s="1"/>
      <c r="AP728" s="1"/>
      <c r="AX728" s="1"/>
      <c r="BF728" s="1"/>
      <c r="BN728" s="1"/>
      <c r="BV728" s="1"/>
    </row>
    <row r="729" spans="2:74" ht="14.25" customHeight="1">
      <c r="B729" s="1"/>
      <c r="D729" s="2"/>
      <c r="E729" s="2"/>
      <c r="F729" s="2"/>
      <c r="J729" s="1"/>
      <c r="R729" s="1"/>
      <c r="Z729" s="1"/>
      <c r="AH729" s="1"/>
      <c r="AP729" s="1"/>
      <c r="AX729" s="1"/>
      <c r="BF729" s="1"/>
      <c r="BN729" s="1"/>
      <c r="BV729" s="1"/>
    </row>
    <row r="730" spans="2:74" ht="14.25" customHeight="1">
      <c r="B730" s="1"/>
      <c r="D730" s="2"/>
      <c r="E730" s="2"/>
      <c r="F730" s="2"/>
      <c r="J730" s="1"/>
      <c r="R730" s="1"/>
      <c r="Z730" s="1"/>
      <c r="AH730" s="1"/>
      <c r="AP730" s="1"/>
      <c r="AX730" s="1"/>
      <c r="BF730" s="1"/>
      <c r="BN730" s="1"/>
      <c r="BV730" s="1"/>
    </row>
    <row r="731" spans="2:74" ht="14.25" customHeight="1">
      <c r="B731" s="1"/>
      <c r="D731" s="2"/>
      <c r="E731" s="2"/>
      <c r="F731" s="2"/>
      <c r="J731" s="1"/>
      <c r="R731" s="1"/>
      <c r="Z731" s="1"/>
      <c r="AH731" s="1"/>
      <c r="AP731" s="1"/>
      <c r="AX731" s="1"/>
      <c r="BF731" s="1"/>
      <c r="BN731" s="1"/>
      <c r="BV731" s="1"/>
    </row>
    <row r="732" spans="2:74" ht="14.25" customHeight="1">
      <c r="B732" s="1"/>
      <c r="D732" s="2"/>
      <c r="E732" s="2"/>
      <c r="F732" s="2"/>
      <c r="J732" s="1"/>
      <c r="R732" s="1"/>
      <c r="Z732" s="1"/>
      <c r="AH732" s="1"/>
      <c r="AP732" s="1"/>
      <c r="AX732" s="1"/>
      <c r="BF732" s="1"/>
      <c r="BN732" s="1"/>
      <c r="BV732" s="1"/>
    </row>
    <row r="733" spans="2:74" ht="14.25" customHeight="1">
      <c r="B733" s="1"/>
      <c r="D733" s="2"/>
      <c r="E733" s="2"/>
      <c r="F733" s="2"/>
      <c r="J733" s="1"/>
      <c r="R733" s="1"/>
      <c r="Z733" s="1"/>
      <c r="AH733" s="1"/>
      <c r="AP733" s="1"/>
      <c r="AX733" s="1"/>
      <c r="BF733" s="1"/>
      <c r="BN733" s="1"/>
      <c r="BV733" s="1"/>
    </row>
    <row r="734" spans="2:74" ht="14.25" customHeight="1">
      <c r="B734" s="1"/>
      <c r="D734" s="2"/>
      <c r="E734" s="2"/>
      <c r="F734" s="2"/>
      <c r="J734" s="1"/>
      <c r="R734" s="1"/>
      <c r="Z734" s="1"/>
      <c r="AH734" s="1"/>
      <c r="AP734" s="1"/>
      <c r="AX734" s="1"/>
      <c r="BF734" s="1"/>
      <c r="BN734" s="1"/>
      <c r="BV734" s="1"/>
    </row>
    <row r="735" spans="2:74" ht="14.25" customHeight="1">
      <c r="B735" s="1"/>
      <c r="D735" s="2"/>
      <c r="E735" s="2"/>
      <c r="F735" s="2"/>
      <c r="J735" s="1"/>
      <c r="R735" s="1"/>
      <c r="Z735" s="1"/>
      <c r="AH735" s="1"/>
      <c r="AP735" s="1"/>
      <c r="AX735" s="1"/>
      <c r="BF735" s="1"/>
      <c r="BN735" s="1"/>
      <c r="BV735" s="1"/>
    </row>
    <row r="736" spans="2:74" ht="14.25" customHeight="1">
      <c r="B736" s="1"/>
      <c r="D736" s="2"/>
      <c r="E736" s="2"/>
      <c r="F736" s="2"/>
      <c r="J736" s="1"/>
      <c r="R736" s="1"/>
      <c r="Z736" s="1"/>
      <c r="AH736" s="1"/>
      <c r="AP736" s="1"/>
      <c r="AX736" s="1"/>
      <c r="BF736" s="1"/>
      <c r="BN736" s="1"/>
      <c r="BV736" s="1"/>
    </row>
    <row r="737" spans="2:74" ht="14.25" customHeight="1">
      <c r="B737" s="1"/>
      <c r="D737" s="2"/>
      <c r="E737" s="2"/>
      <c r="F737" s="2"/>
      <c r="J737" s="1"/>
      <c r="R737" s="1"/>
      <c r="Z737" s="1"/>
      <c r="AH737" s="1"/>
      <c r="AP737" s="1"/>
      <c r="AX737" s="1"/>
      <c r="BF737" s="1"/>
      <c r="BN737" s="1"/>
      <c r="BV737" s="1"/>
    </row>
    <row r="738" spans="2:74" ht="14.25" customHeight="1">
      <c r="B738" s="1"/>
      <c r="D738" s="2"/>
      <c r="E738" s="2"/>
      <c r="F738" s="2"/>
      <c r="J738" s="1"/>
      <c r="R738" s="1"/>
      <c r="Z738" s="1"/>
      <c r="AH738" s="1"/>
      <c r="AP738" s="1"/>
      <c r="AX738" s="1"/>
      <c r="BF738" s="1"/>
      <c r="BN738" s="1"/>
      <c r="BV738" s="1"/>
    </row>
    <row r="739" spans="2:74" ht="14.25" customHeight="1">
      <c r="B739" s="1"/>
      <c r="D739" s="2"/>
      <c r="E739" s="2"/>
      <c r="F739" s="2"/>
      <c r="J739" s="1"/>
      <c r="R739" s="1"/>
      <c r="Z739" s="1"/>
      <c r="AH739" s="1"/>
      <c r="AP739" s="1"/>
      <c r="AX739" s="1"/>
      <c r="BF739" s="1"/>
      <c r="BN739" s="1"/>
      <c r="BV739" s="1"/>
    </row>
    <row r="740" spans="2:74" ht="14.25" customHeight="1">
      <c r="B740" s="1"/>
      <c r="D740" s="2"/>
      <c r="E740" s="2"/>
      <c r="F740" s="2"/>
      <c r="J740" s="1"/>
      <c r="R740" s="1"/>
      <c r="Z740" s="1"/>
      <c r="AH740" s="1"/>
      <c r="AP740" s="1"/>
      <c r="AX740" s="1"/>
      <c r="BF740" s="1"/>
      <c r="BN740" s="1"/>
      <c r="BV740" s="1"/>
    </row>
    <row r="741" spans="2:74" ht="14.25" customHeight="1">
      <c r="B741" s="1"/>
      <c r="D741" s="2"/>
      <c r="E741" s="2"/>
      <c r="F741" s="2"/>
      <c r="J741" s="1"/>
      <c r="R741" s="1"/>
      <c r="Z741" s="1"/>
      <c r="AH741" s="1"/>
      <c r="AP741" s="1"/>
      <c r="AX741" s="1"/>
      <c r="BF741" s="1"/>
      <c r="BN741" s="1"/>
      <c r="BV741" s="1"/>
    </row>
    <row r="742" spans="2:74" ht="14.25" customHeight="1">
      <c r="B742" s="1"/>
      <c r="D742" s="2"/>
      <c r="E742" s="2"/>
      <c r="F742" s="2"/>
      <c r="J742" s="1"/>
      <c r="R742" s="1"/>
      <c r="Z742" s="1"/>
      <c r="AH742" s="1"/>
      <c r="AP742" s="1"/>
      <c r="AX742" s="1"/>
      <c r="BF742" s="1"/>
      <c r="BN742" s="1"/>
      <c r="BV742" s="1"/>
    </row>
    <row r="743" spans="2:74" ht="14.25" customHeight="1">
      <c r="B743" s="1"/>
      <c r="D743" s="2"/>
      <c r="E743" s="2"/>
      <c r="F743" s="2"/>
      <c r="J743" s="1"/>
      <c r="R743" s="1"/>
      <c r="Z743" s="1"/>
      <c r="AH743" s="1"/>
      <c r="AP743" s="1"/>
      <c r="AX743" s="1"/>
      <c r="BF743" s="1"/>
      <c r="BN743" s="1"/>
      <c r="BV743" s="1"/>
    </row>
    <row r="744" spans="2:74" ht="14.25" customHeight="1">
      <c r="B744" s="1"/>
      <c r="D744" s="2"/>
      <c r="E744" s="2"/>
      <c r="F744" s="2"/>
      <c r="J744" s="1"/>
      <c r="R744" s="1"/>
      <c r="Z744" s="1"/>
      <c r="AH744" s="1"/>
      <c r="AP744" s="1"/>
      <c r="AX744" s="1"/>
      <c r="BF744" s="1"/>
      <c r="BN744" s="1"/>
      <c r="BV744" s="1"/>
    </row>
    <row r="745" spans="2:74" ht="14.25" customHeight="1">
      <c r="B745" s="1"/>
      <c r="D745" s="2"/>
      <c r="E745" s="2"/>
      <c r="F745" s="2"/>
      <c r="J745" s="1"/>
      <c r="R745" s="1"/>
      <c r="Z745" s="1"/>
      <c r="AH745" s="1"/>
      <c r="AP745" s="1"/>
      <c r="AX745" s="1"/>
      <c r="BF745" s="1"/>
      <c r="BN745" s="1"/>
      <c r="BV745" s="1"/>
    </row>
    <row r="746" spans="2:74" ht="14.25" customHeight="1">
      <c r="B746" s="1"/>
      <c r="D746" s="2"/>
      <c r="E746" s="2"/>
      <c r="F746" s="2"/>
      <c r="J746" s="1"/>
      <c r="R746" s="1"/>
      <c r="Z746" s="1"/>
      <c r="AH746" s="1"/>
      <c r="AP746" s="1"/>
      <c r="AX746" s="1"/>
      <c r="BF746" s="1"/>
      <c r="BN746" s="1"/>
      <c r="BV746" s="1"/>
    </row>
    <row r="747" spans="2:74" ht="14.25" customHeight="1">
      <c r="B747" s="1"/>
      <c r="D747" s="2"/>
      <c r="E747" s="2"/>
      <c r="F747" s="2"/>
      <c r="J747" s="1"/>
      <c r="R747" s="1"/>
      <c r="Z747" s="1"/>
      <c r="AH747" s="1"/>
      <c r="AP747" s="1"/>
      <c r="AX747" s="1"/>
      <c r="BF747" s="1"/>
      <c r="BN747" s="1"/>
      <c r="BV747" s="1"/>
    </row>
    <row r="748" spans="2:74" ht="14.25" customHeight="1">
      <c r="B748" s="1"/>
      <c r="D748" s="2"/>
      <c r="E748" s="2"/>
      <c r="F748" s="2"/>
      <c r="J748" s="1"/>
      <c r="R748" s="1"/>
      <c r="Z748" s="1"/>
      <c r="AH748" s="1"/>
      <c r="AP748" s="1"/>
      <c r="AX748" s="1"/>
      <c r="BF748" s="1"/>
      <c r="BN748" s="1"/>
      <c r="BV748" s="1"/>
    </row>
    <row r="749" spans="2:74" ht="14.25" customHeight="1">
      <c r="B749" s="1"/>
      <c r="D749" s="2"/>
      <c r="E749" s="2"/>
      <c r="F749" s="2"/>
      <c r="J749" s="1"/>
      <c r="R749" s="1"/>
      <c r="Z749" s="1"/>
      <c r="AH749" s="1"/>
      <c r="AP749" s="1"/>
      <c r="AX749" s="1"/>
      <c r="BF749" s="1"/>
      <c r="BN749" s="1"/>
      <c r="BV749" s="1"/>
    </row>
    <row r="750" spans="2:74" ht="14.25" customHeight="1">
      <c r="B750" s="1"/>
      <c r="D750" s="2"/>
      <c r="E750" s="2"/>
      <c r="F750" s="2"/>
      <c r="J750" s="1"/>
      <c r="R750" s="1"/>
      <c r="Z750" s="1"/>
      <c r="AH750" s="1"/>
      <c r="AP750" s="1"/>
      <c r="AX750" s="1"/>
      <c r="BF750" s="1"/>
      <c r="BN750" s="1"/>
      <c r="BV750" s="1"/>
    </row>
    <row r="751" spans="2:74" ht="14.25" customHeight="1">
      <c r="B751" s="1"/>
      <c r="D751" s="2"/>
      <c r="E751" s="2"/>
      <c r="F751" s="2"/>
      <c r="J751" s="1"/>
      <c r="R751" s="1"/>
      <c r="Z751" s="1"/>
      <c r="AH751" s="1"/>
      <c r="AP751" s="1"/>
      <c r="AX751" s="1"/>
      <c r="BF751" s="1"/>
      <c r="BN751" s="1"/>
      <c r="BV751" s="1"/>
    </row>
    <row r="752" spans="2:74" ht="14.25" customHeight="1">
      <c r="B752" s="1"/>
      <c r="D752" s="2"/>
      <c r="E752" s="2"/>
      <c r="F752" s="2"/>
      <c r="J752" s="1"/>
      <c r="R752" s="1"/>
      <c r="Z752" s="1"/>
      <c r="AH752" s="1"/>
      <c r="AP752" s="1"/>
      <c r="AX752" s="1"/>
      <c r="BF752" s="1"/>
      <c r="BN752" s="1"/>
      <c r="BV752" s="1"/>
    </row>
    <row r="753" spans="2:74" ht="14.25" customHeight="1">
      <c r="B753" s="1"/>
      <c r="D753" s="2"/>
      <c r="E753" s="2"/>
      <c r="F753" s="2"/>
      <c r="J753" s="1"/>
      <c r="R753" s="1"/>
      <c r="Z753" s="1"/>
      <c r="AH753" s="1"/>
      <c r="AP753" s="1"/>
      <c r="AX753" s="1"/>
      <c r="BF753" s="1"/>
      <c r="BN753" s="1"/>
      <c r="BV753" s="1"/>
    </row>
    <row r="754" spans="2:74" ht="14.25" customHeight="1">
      <c r="B754" s="1"/>
      <c r="D754" s="2"/>
      <c r="E754" s="2"/>
      <c r="F754" s="2"/>
      <c r="J754" s="1"/>
      <c r="R754" s="1"/>
      <c r="Z754" s="1"/>
      <c r="AH754" s="1"/>
      <c r="AP754" s="1"/>
      <c r="AX754" s="1"/>
      <c r="BF754" s="1"/>
      <c r="BN754" s="1"/>
      <c r="BV754" s="1"/>
    </row>
    <row r="755" spans="2:74" ht="14.25" customHeight="1">
      <c r="B755" s="1"/>
      <c r="D755" s="2"/>
      <c r="E755" s="2"/>
      <c r="F755" s="2"/>
      <c r="J755" s="1"/>
      <c r="R755" s="1"/>
      <c r="Z755" s="1"/>
      <c r="AH755" s="1"/>
      <c r="AP755" s="1"/>
      <c r="AX755" s="1"/>
      <c r="BF755" s="1"/>
      <c r="BN755" s="1"/>
      <c r="BV755" s="1"/>
    </row>
    <row r="756" spans="2:74" ht="14.25" customHeight="1">
      <c r="B756" s="1"/>
      <c r="D756" s="2"/>
      <c r="E756" s="2"/>
      <c r="F756" s="2"/>
      <c r="J756" s="1"/>
      <c r="R756" s="1"/>
      <c r="Z756" s="1"/>
      <c r="AH756" s="1"/>
      <c r="AP756" s="1"/>
      <c r="AX756" s="1"/>
      <c r="BF756" s="1"/>
      <c r="BN756" s="1"/>
      <c r="BV756" s="1"/>
    </row>
    <row r="757" spans="2:74" ht="14.25" customHeight="1">
      <c r="B757" s="1"/>
      <c r="D757" s="2"/>
      <c r="E757" s="2"/>
      <c r="F757" s="2"/>
      <c r="J757" s="1"/>
      <c r="R757" s="1"/>
      <c r="Z757" s="1"/>
      <c r="AH757" s="1"/>
      <c r="AP757" s="1"/>
      <c r="AX757" s="1"/>
      <c r="BF757" s="1"/>
      <c r="BN757" s="1"/>
      <c r="BV757" s="1"/>
    </row>
    <row r="758" spans="2:74" ht="14.25" customHeight="1">
      <c r="B758" s="1"/>
      <c r="D758" s="2"/>
      <c r="E758" s="2"/>
      <c r="F758" s="2"/>
      <c r="J758" s="1"/>
      <c r="R758" s="1"/>
      <c r="Z758" s="1"/>
      <c r="AH758" s="1"/>
      <c r="AP758" s="1"/>
      <c r="AX758" s="1"/>
      <c r="BF758" s="1"/>
      <c r="BN758" s="1"/>
      <c r="BV758" s="1"/>
    </row>
    <row r="759" spans="2:74" ht="14.25" customHeight="1">
      <c r="B759" s="1"/>
      <c r="D759" s="2"/>
      <c r="E759" s="2"/>
      <c r="F759" s="2"/>
      <c r="J759" s="1"/>
      <c r="R759" s="1"/>
      <c r="Z759" s="1"/>
      <c r="AH759" s="1"/>
      <c r="AP759" s="1"/>
      <c r="AX759" s="1"/>
      <c r="BF759" s="1"/>
      <c r="BN759" s="1"/>
      <c r="BV759" s="1"/>
    </row>
    <row r="760" spans="2:74" ht="14.25" customHeight="1">
      <c r="B760" s="1"/>
      <c r="D760" s="2"/>
      <c r="E760" s="2"/>
      <c r="F760" s="2"/>
      <c r="J760" s="1"/>
      <c r="R760" s="1"/>
      <c r="Z760" s="1"/>
      <c r="AH760" s="1"/>
      <c r="AP760" s="1"/>
      <c r="AX760" s="1"/>
      <c r="BF760" s="1"/>
      <c r="BN760" s="1"/>
      <c r="BV760" s="1"/>
    </row>
    <row r="761" spans="2:74" ht="14.25" customHeight="1">
      <c r="B761" s="1"/>
      <c r="D761" s="2"/>
      <c r="E761" s="2"/>
      <c r="F761" s="2"/>
      <c r="J761" s="1"/>
      <c r="R761" s="1"/>
      <c r="Z761" s="1"/>
      <c r="AH761" s="1"/>
      <c r="AP761" s="1"/>
      <c r="AX761" s="1"/>
      <c r="BF761" s="1"/>
      <c r="BN761" s="1"/>
      <c r="BV761" s="1"/>
    </row>
    <row r="762" spans="2:74" ht="14.25" customHeight="1">
      <c r="B762" s="1"/>
      <c r="D762" s="2"/>
      <c r="E762" s="2"/>
      <c r="F762" s="2"/>
      <c r="J762" s="1"/>
      <c r="R762" s="1"/>
      <c r="Z762" s="1"/>
      <c r="AH762" s="1"/>
      <c r="AP762" s="1"/>
      <c r="AX762" s="1"/>
      <c r="BF762" s="1"/>
      <c r="BN762" s="1"/>
      <c r="BV762" s="1"/>
    </row>
    <row r="763" spans="2:74" ht="14.25" customHeight="1">
      <c r="B763" s="1"/>
      <c r="D763" s="2"/>
      <c r="E763" s="2"/>
      <c r="F763" s="2"/>
      <c r="J763" s="1"/>
      <c r="R763" s="1"/>
      <c r="Z763" s="1"/>
      <c r="AH763" s="1"/>
      <c r="AP763" s="1"/>
      <c r="AX763" s="1"/>
      <c r="BF763" s="1"/>
      <c r="BN763" s="1"/>
      <c r="BV763" s="1"/>
    </row>
    <row r="764" spans="2:74" ht="14.25" customHeight="1">
      <c r="B764" s="1"/>
      <c r="D764" s="2"/>
      <c r="E764" s="2"/>
      <c r="F764" s="2"/>
      <c r="J764" s="1"/>
      <c r="R764" s="1"/>
      <c r="Z764" s="1"/>
      <c r="AH764" s="1"/>
      <c r="AP764" s="1"/>
      <c r="AX764" s="1"/>
      <c r="BF764" s="1"/>
      <c r="BN764" s="1"/>
      <c r="BV764" s="1"/>
    </row>
    <row r="765" spans="2:74" ht="14.25" customHeight="1">
      <c r="B765" s="1"/>
      <c r="D765" s="2"/>
      <c r="E765" s="2"/>
      <c r="F765" s="2"/>
      <c r="J765" s="1"/>
      <c r="R765" s="1"/>
      <c r="Z765" s="1"/>
      <c r="AH765" s="1"/>
      <c r="AP765" s="1"/>
      <c r="AX765" s="1"/>
      <c r="BF765" s="1"/>
      <c r="BN765" s="1"/>
      <c r="BV765" s="1"/>
    </row>
    <row r="766" spans="2:74" ht="14.25" customHeight="1">
      <c r="B766" s="1"/>
      <c r="D766" s="2"/>
      <c r="E766" s="2"/>
      <c r="F766" s="2"/>
      <c r="J766" s="1"/>
      <c r="R766" s="1"/>
      <c r="Z766" s="1"/>
      <c r="AH766" s="1"/>
      <c r="AP766" s="1"/>
      <c r="AX766" s="1"/>
      <c r="BF766" s="1"/>
      <c r="BN766" s="1"/>
      <c r="BV766" s="1"/>
    </row>
    <row r="767" spans="2:74" ht="14.25" customHeight="1">
      <c r="B767" s="1"/>
      <c r="D767" s="2"/>
      <c r="E767" s="2"/>
      <c r="F767" s="2"/>
      <c r="J767" s="1"/>
      <c r="R767" s="1"/>
      <c r="Z767" s="1"/>
      <c r="AH767" s="1"/>
      <c r="AP767" s="1"/>
      <c r="AX767" s="1"/>
      <c r="BF767" s="1"/>
      <c r="BN767" s="1"/>
      <c r="BV767" s="1"/>
    </row>
    <row r="768" spans="2:74" ht="14.25" customHeight="1">
      <c r="B768" s="1"/>
      <c r="D768" s="2"/>
      <c r="E768" s="2"/>
      <c r="F768" s="2"/>
      <c r="J768" s="1"/>
      <c r="R768" s="1"/>
      <c r="Z768" s="1"/>
      <c r="AH768" s="1"/>
      <c r="AP768" s="1"/>
      <c r="AX768" s="1"/>
      <c r="BF768" s="1"/>
      <c r="BN768" s="1"/>
      <c r="BV768" s="1"/>
    </row>
    <row r="769" spans="2:74" ht="14.25" customHeight="1">
      <c r="B769" s="1"/>
      <c r="D769" s="2"/>
      <c r="E769" s="2"/>
      <c r="F769" s="2"/>
      <c r="J769" s="1"/>
      <c r="R769" s="1"/>
      <c r="Z769" s="1"/>
      <c r="AH769" s="1"/>
      <c r="AP769" s="1"/>
      <c r="AX769" s="1"/>
      <c r="BF769" s="1"/>
      <c r="BN769" s="1"/>
      <c r="BV769" s="1"/>
    </row>
    <row r="770" spans="2:74" ht="14.25" customHeight="1">
      <c r="B770" s="1"/>
      <c r="D770" s="2"/>
      <c r="E770" s="2"/>
      <c r="F770" s="2"/>
      <c r="J770" s="1"/>
      <c r="R770" s="1"/>
      <c r="Z770" s="1"/>
      <c r="AH770" s="1"/>
      <c r="AP770" s="1"/>
      <c r="AX770" s="1"/>
      <c r="BF770" s="1"/>
      <c r="BN770" s="1"/>
      <c r="BV770" s="1"/>
    </row>
    <row r="771" spans="2:74" ht="14.25" customHeight="1">
      <c r="B771" s="1"/>
      <c r="D771" s="2"/>
      <c r="E771" s="2"/>
      <c r="F771" s="2"/>
      <c r="J771" s="1"/>
      <c r="R771" s="1"/>
      <c r="Z771" s="1"/>
      <c r="AH771" s="1"/>
      <c r="AP771" s="1"/>
      <c r="AX771" s="1"/>
      <c r="BF771" s="1"/>
      <c r="BN771" s="1"/>
      <c r="BV771" s="1"/>
    </row>
    <row r="772" spans="2:74" ht="14.25" customHeight="1">
      <c r="B772" s="1"/>
      <c r="D772" s="2"/>
      <c r="E772" s="2"/>
      <c r="F772" s="2"/>
      <c r="J772" s="1"/>
      <c r="R772" s="1"/>
      <c r="Z772" s="1"/>
      <c r="AH772" s="1"/>
      <c r="AP772" s="1"/>
      <c r="AX772" s="1"/>
      <c r="BF772" s="1"/>
      <c r="BN772" s="1"/>
      <c r="BV772" s="1"/>
    </row>
    <row r="773" spans="2:74" ht="14.25" customHeight="1">
      <c r="B773" s="1"/>
      <c r="D773" s="2"/>
      <c r="E773" s="2"/>
      <c r="F773" s="2"/>
      <c r="J773" s="1"/>
      <c r="R773" s="1"/>
      <c r="Z773" s="1"/>
      <c r="AH773" s="1"/>
      <c r="AP773" s="1"/>
      <c r="AX773" s="1"/>
      <c r="BF773" s="1"/>
      <c r="BN773" s="1"/>
      <c r="BV773" s="1"/>
    </row>
    <row r="774" spans="2:74" ht="14.25" customHeight="1">
      <c r="B774" s="1"/>
      <c r="D774" s="2"/>
      <c r="E774" s="2"/>
      <c r="F774" s="2"/>
      <c r="J774" s="1"/>
      <c r="R774" s="1"/>
      <c r="Z774" s="1"/>
      <c r="AH774" s="1"/>
      <c r="AP774" s="1"/>
      <c r="AX774" s="1"/>
      <c r="BF774" s="1"/>
      <c r="BN774" s="1"/>
      <c r="BV774" s="1"/>
    </row>
    <row r="775" spans="2:74" ht="14.25" customHeight="1">
      <c r="B775" s="1"/>
      <c r="D775" s="2"/>
      <c r="E775" s="2"/>
      <c r="F775" s="2"/>
      <c r="J775" s="1"/>
      <c r="R775" s="1"/>
      <c r="Z775" s="1"/>
      <c r="AH775" s="1"/>
      <c r="AP775" s="1"/>
      <c r="AX775" s="1"/>
      <c r="BF775" s="1"/>
      <c r="BN775" s="1"/>
      <c r="BV775" s="1"/>
    </row>
    <row r="776" spans="2:74" ht="14.25" customHeight="1">
      <c r="B776" s="1"/>
      <c r="D776" s="2"/>
      <c r="E776" s="2"/>
      <c r="F776" s="2"/>
      <c r="J776" s="1"/>
      <c r="R776" s="1"/>
      <c r="Z776" s="1"/>
      <c r="AH776" s="1"/>
      <c r="AP776" s="1"/>
      <c r="AX776" s="1"/>
      <c r="BF776" s="1"/>
      <c r="BN776" s="1"/>
      <c r="BV776" s="1"/>
    </row>
    <row r="777" spans="2:74" ht="14.25" customHeight="1">
      <c r="B777" s="1"/>
      <c r="D777" s="2"/>
      <c r="E777" s="2"/>
      <c r="F777" s="2"/>
      <c r="J777" s="1"/>
      <c r="R777" s="1"/>
      <c r="Z777" s="1"/>
      <c r="AH777" s="1"/>
      <c r="AP777" s="1"/>
      <c r="AX777" s="1"/>
      <c r="BF777" s="1"/>
      <c r="BN777" s="1"/>
      <c r="BV777" s="1"/>
    </row>
    <row r="778" spans="2:74" ht="14.25" customHeight="1">
      <c r="B778" s="1"/>
      <c r="D778" s="2"/>
      <c r="E778" s="2"/>
      <c r="F778" s="2"/>
      <c r="J778" s="1"/>
      <c r="R778" s="1"/>
      <c r="Z778" s="1"/>
      <c r="AH778" s="1"/>
      <c r="AP778" s="1"/>
      <c r="AX778" s="1"/>
      <c r="BF778" s="1"/>
      <c r="BN778" s="1"/>
      <c r="BV778" s="1"/>
    </row>
    <row r="779" spans="2:74" ht="14.25" customHeight="1">
      <c r="B779" s="1"/>
      <c r="D779" s="2"/>
      <c r="E779" s="2"/>
      <c r="F779" s="2"/>
      <c r="J779" s="1"/>
      <c r="R779" s="1"/>
      <c r="Z779" s="1"/>
      <c r="AH779" s="1"/>
      <c r="AP779" s="1"/>
      <c r="AX779" s="1"/>
      <c r="BF779" s="1"/>
      <c r="BN779" s="1"/>
      <c r="BV779" s="1"/>
    </row>
    <row r="780" spans="2:74" ht="14.25" customHeight="1">
      <c r="B780" s="1"/>
      <c r="D780" s="2"/>
      <c r="E780" s="2"/>
      <c r="F780" s="2"/>
      <c r="J780" s="1"/>
      <c r="R780" s="1"/>
      <c r="Z780" s="1"/>
      <c r="AH780" s="1"/>
      <c r="AP780" s="1"/>
      <c r="AX780" s="1"/>
      <c r="BF780" s="1"/>
      <c r="BN780" s="1"/>
      <c r="BV780" s="1"/>
    </row>
    <row r="781" spans="2:74" ht="14.25" customHeight="1">
      <c r="B781" s="1"/>
      <c r="D781" s="2"/>
      <c r="E781" s="2"/>
      <c r="F781" s="2"/>
      <c r="J781" s="1"/>
      <c r="R781" s="1"/>
      <c r="Z781" s="1"/>
      <c r="AH781" s="1"/>
      <c r="AP781" s="1"/>
      <c r="AX781" s="1"/>
      <c r="BF781" s="1"/>
      <c r="BN781" s="1"/>
      <c r="BV781" s="1"/>
    </row>
    <row r="782" spans="2:74" ht="14.25" customHeight="1">
      <c r="B782" s="1"/>
      <c r="D782" s="2"/>
      <c r="E782" s="2"/>
      <c r="F782" s="2"/>
      <c r="J782" s="1"/>
      <c r="R782" s="1"/>
      <c r="Z782" s="1"/>
      <c r="AH782" s="1"/>
      <c r="AP782" s="1"/>
      <c r="AX782" s="1"/>
      <c r="BF782" s="1"/>
      <c r="BN782" s="1"/>
      <c r="BV782" s="1"/>
    </row>
    <row r="783" spans="2:74" ht="14.25" customHeight="1">
      <c r="B783" s="1"/>
      <c r="D783" s="2"/>
      <c r="E783" s="2"/>
      <c r="F783" s="2"/>
      <c r="J783" s="1"/>
      <c r="R783" s="1"/>
      <c r="Z783" s="1"/>
      <c r="AH783" s="1"/>
      <c r="AP783" s="1"/>
      <c r="AX783" s="1"/>
      <c r="BF783" s="1"/>
      <c r="BN783" s="1"/>
      <c r="BV783" s="1"/>
    </row>
    <row r="784" spans="2:74" ht="14.25" customHeight="1">
      <c r="B784" s="1"/>
      <c r="D784" s="2"/>
      <c r="E784" s="2"/>
      <c r="F784" s="2"/>
      <c r="J784" s="1"/>
      <c r="R784" s="1"/>
      <c r="Z784" s="1"/>
      <c r="AH784" s="1"/>
      <c r="AP784" s="1"/>
      <c r="AX784" s="1"/>
      <c r="BF784" s="1"/>
      <c r="BN784" s="1"/>
      <c r="BV784" s="1"/>
    </row>
    <row r="785" spans="2:74" ht="14.25" customHeight="1">
      <c r="B785" s="1"/>
      <c r="D785" s="2"/>
      <c r="E785" s="2"/>
      <c r="F785" s="2"/>
      <c r="J785" s="1"/>
      <c r="R785" s="1"/>
      <c r="Z785" s="1"/>
      <c r="AH785" s="1"/>
      <c r="AP785" s="1"/>
      <c r="AX785" s="1"/>
      <c r="BF785" s="1"/>
      <c r="BN785" s="1"/>
      <c r="BV785" s="1"/>
    </row>
    <row r="786" spans="2:74" ht="14.25" customHeight="1">
      <c r="B786" s="1"/>
      <c r="D786" s="2"/>
      <c r="E786" s="2"/>
      <c r="F786" s="2"/>
      <c r="J786" s="1"/>
      <c r="R786" s="1"/>
      <c r="Z786" s="1"/>
      <c r="AH786" s="1"/>
      <c r="AP786" s="1"/>
      <c r="AX786" s="1"/>
      <c r="BF786" s="1"/>
      <c r="BN786" s="1"/>
      <c r="BV786" s="1"/>
    </row>
    <row r="787" spans="2:74" ht="14.25" customHeight="1">
      <c r="B787" s="1"/>
      <c r="D787" s="2"/>
      <c r="E787" s="2"/>
      <c r="F787" s="2"/>
      <c r="J787" s="1"/>
      <c r="R787" s="1"/>
      <c r="Z787" s="1"/>
      <c r="AH787" s="1"/>
      <c r="AP787" s="1"/>
      <c r="AX787" s="1"/>
      <c r="BF787" s="1"/>
      <c r="BN787" s="1"/>
      <c r="BV787" s="1"/>
    </row>
    <row r="788" spans="2:74" ht="14.25" customHeight="1">
      <c r="B788" s="1"/>
      <c r="D788" s="2"/>
      <c r="E788" s="2"/>
      <c r="F788" s="2"/>
      <c r="J788" s="1"/>
      <c r="R788" s="1"/>
      <c r="Z788" s="1"/>
      <c r="AH788" s="1"/>
      <c r="AP788" s="1"/>
      <c r="AX788" s="1"/>
      <c r="BF788" s="1"/>
      <c r="BN788" s="1"/>
      <c r="BV788" s="1"/>
    </row>
    <row r="789" spans="2:74" ht="14.25" customHeight="1">
      <c r="B789" s="1"/>
      <c r="D789" s="2"/>
      <c r="E789" s="2"/>
      <c r="F789" s="2"/>
      <c r="J789" s="1"/>
      <c r="R789" s="1"/>
      <c r="Z789" s="1"/>
      <c r="AH789" s="1"/>
      <c r="AP789" s="1"/>
      <c r="AX789" s="1"/>
      <c r="BF789" s="1"/>
      <c r="BN789" s="1"/>
      <c r="BV789" s="1"/>
    </row>
    <row r="790" spans="2:74" ht="14.25" customHeight="1">
      <c r="B790" s="1"/>
      <c r="D790" s="2"/>
      <c r="E790" s="2"/>
      <c r="F790" s="2"/>
      <c r="J790" s="1"/>
      <c r="R790" s="1"/>
      <c r="Z790" s="1"/>
      <c r="AH790" s="1"/>
      <c r="AP790" s="1"/>
      <c r="AX790" s="1"/>
      <c r="BF790" s="1"/>
      <c r="BN790" s="1"/>
      <c r="BV790" s="1"/>
    </row>
    <row r="791" spans="2:74" ht="14.25" customHeight="1">
      <c r="B791" s="1"/>
      <c r="D791" s="2"/>
      <c r="E791" s="2"/>
      <c r="F791" s="2"/>
      <c r="J791" s="1"/>
      <c r="R791" s="1"/>
      <c r="Z791" s="1"/>
      <c r="AH791" s="1"/>
      <c r="AP791" s="1"/>
      <c r="AX791" s="1"/>
      <c r="BF791" s="1"/>
      <c r="BN791" s="1"/>
      <c r="BV791" s="1"/>
    </row>
    <row r="792" spans="2:74" ht="14.25" customHeight="1">
      <c r="B792" s="1"/>
      <c r="D792" s="2"/>
      <c r="E792" s="2"/>
      <c r="F792" s="2"/>
      <c r="J792" s="1"/>
      <c r="R792" s="1"/>
      <c r="Z792" s="1"/>
      <c r="AH792" s="1"/>
      <c r="AP792" s="1"/>
      <c r="AX792" s="1"/>
      <c r="BF792" s="1"/>
      <c r="BN792" s="1"/>
      <c r="BV792" s="1"/>
    </row>
    <row r="793" spans="2:74" ht="14.25" customHeight="1">
      <c r="B793" s="1"/>
      <c r="D793" s="2"/>
      <c r="E793" s="2"/>
      <c r="F793" s="2"/>
      <c r="J793" s="1"/>
      <c r="R793" s="1"/>
      <c r="Z793" s="1"/>
      <c r="AH793" s="1"/>
      <c r="AP793" s="1"/>
      <c r="AX793" s="1"/>
      <c r="BF793" s="1"/>
      <c r="BN793" s="1"/>
      <c r="BV793" s="1"/>
    </row>
    <row r="794" spans="2:74" ht="14.25" customHeight="1">
      <c r="B794" s="1"/>
      <c r="D794" s="2"/>
      <c r="E794" s="2"/>
      <c r="F794" s="2"/>
      <c r="J794" s="1"/>
      <c r="R794" s="1"/>
      <c r="Z794" s="1"/>
      <c r="AH794" s="1"/>
      <c r="AP794" s="1"/>
      <c r="AX794" s="1"/>
      <c r="BF794" s="1"/>
      <c r="BN794" s="1"/>
      <c r="BV794" s="1"/>
    </row>
    <row r="795" spans="2:74" ht="14.25" customHeight="1">
      <c r="B795" s="1"/>
      <c r="D795" s="2"/>
      <c r="E795" s="2"/>
      <c r="F795" s="2"/>
      <c r="J795" s="1"/>
      <c r="R795" s="1"/>
      <c r="Z795" s="1"/>
      <c r="AH795" s="1"/>
      <c r="AP795" s="1"/>
      <c r="AX795" s="1"/>
      <c r="BF795" s="1"/>
      <c r="BN795" s="1"/>
      <c r="BV795" s="1"/>
    </row>
    <row r="796" spans="2:74" ht="14.25" customHeight="1">
      <c r="B796" s="1"/>
      <c r="D796" s="2"/>
      <c r="E796" s="2"/>
      <c r="F796" s="2"/>
      <c r="J796" s="1"/>
      <c r="R796" s="1"/>
      <c r="Z796" s="1"/>
      <c r="AH796" s="1"/>
      <c r="AP796" s="1"/>
      <c r="AX796" s="1"/>
      <c r="BF796" s="1"/>
      <c r="BN796" s="1"/>
      <c r="BV796" s="1"/>
    </row>
    <row r="797" spans="2:74" ht="14.25" customHeight="1">
      <c r="B797" s="1"/>
      <c r="D797" s="2"/>
      <c r="E797" s="2"/>
      <c r="F797" s="2"/>
      <c r="J797" s="1"/>
      <c r="R797" s="1"/>
      <c r="Z797" s="1"/>
      <c r="AH797" s="1"/>
      <c r="AP797" s="1"/>
      <c r="AX797" s="1"/>
      <c r="BF797" s="1"/>
      <c r="BN797" s="1"/>
      <c r="BV797" s="1"/>
    </row>
    <row r="798" spans="2:74" ht="14.25" customHeight="1">
      <c r="B798" s="1"/>
      <c r="D798" s="2"/>
      <c r="E798" s="2"/>
      <c r="F798" s="2"/>
      <c r="J798" s="1"/>
      <c r="R798" s="1"/>
      <c r="Z798" s="1"/>
      <c r="AH798" s="1"/>
      <c r="AP798" s="1"/>
      <c r="AX798" s="1"/>
      <c r="BF798" s="1"/>
      <c r="BN798" s="1"/>
      <c r="BV798" s="1"/>
    </row>
    <row r="799" spans="2:74" ht="14.25" customHeight="1">
      <c r="B799" s="1"/>
      <c r="D799" s="2"/>
      <c r="E799" s="2"/>
      <c r="F799" s="2"/>
      <c r="J799" s="1"/>
      <c r="R799" s="1"/>
      <c r="Z799" s="1"/>
      <c r="AH799" s="1"/>
      <c r="AP799" s="1"/>
      <c r="AX799" s="1"/>
      <c r="BF799" s="1"/>
      <c r="BN799" s="1"/>
      <c r="BV799" s="1"/>
    </row>
    <row r="800" spans="2:74" ht="14.25" customHeight="1">
      <c r="B800" s="1"/>
      <c r="D800" s="2"/>
      <c r="E800" s="2"/>
      <c r="F800" s="2"/>
      <c r="J800" s="1"/>
      <c r="R800" s="1"/>
      <c r="Z800" s="1"/>
      <c r="AH800" s="1"/>
      <c r="AP800" s="1"/>
      <c r="AX800" s="1"/>
      <c r="BF800" s="1"/>
      <c r="BN800" s="1"/>
      <c r="BV800" s="1"/>
    </row>
    <row r="801" spans="2:74" ht="14.25" customHeight="1">
      <c r="B801" s="1"/>
      <c r="D801" s="2"/>
      <c r="E801" s="2"/>
      <c r="F801" s="2"/>
      <c r="J801" s="1"/>
      <c r="R801" s="1"/>
      <c r="Z801" s="1"/>
      <c r="AH801" s="1"/>
      <c r="AP801" s="1"/>
      <c r="AX801" s="1"/>
      <c r="BF801" s="1"/>
      <c r="BN801" s="1"/>
      <c r="BV801" s="1"/>
    </row>
    <row r="802" spans="2:74" ht="14.25" customHeight="1">
      <c r="B802" s="1"/>
      <c r="D802" s="2"/>
      <c r="E802" s="2"/>
      <c r="F802" s="2"/>
      <c r="J802" s="1"/>
      <c r="R802" s="1"/>
      <c r="Z802" s="1"/>
      <c r="AH802" s="1"/>
      <c r="AP802" s="1"/>
      <c r="AX802" s="1"/>
      <c r="BF802" s="1"/>
      <c r="BN802" s="1"/>
      <c r="BV802" s="1"/>
    </row>
    <row r="803" spans="2:74" ht="14.25" customHeight="1">
      <c r="B803" s="1"/>
      <c r="D803" s="2"/>
      <c r="E803" s="2"/>
      <c r="F803" s="2"/>
      <c r="J803" s="1"/>
      <c r="R803" s="1"/>
      <c r="Z803" s="1"/>
      <c r="AH803" s="1"/>
      <c r="AP803" s="1"/>
      <c r="AX803" s="1"/>
      <c r="BF803" s="1"/>
      <c r="BN803" s="1"/>
      <c r="BV803" s="1"/>
    </row>
    <row r="804" spans="2:74" ht="14.25" customHeight="1">
      <c r="B804" s="1"/>
      <c r="D804" s="2"/>
      <c r="E804" s="2"/>
      <c r="F804" s="2"/>
      <c r="J804" s="1"/>
      <c r="R804" s="1"/>
      <c r="Z804" s="1"/>
      <c r="AH804" s="1"/>
      <c r="AP804" s="1"/>
      <c r="AX804" s="1"/>
      <c r="BF804" s="1"/>
      <c r="BN804" s="1"/>
      <c r="BV804" s="1"/>
    </row>
    <row r="805" spans="2:74" ht="14.25" customHeight="1">
      <c r="B805" s="1"/>
      <c r="D805" s="2"/>
      <c r="E805" s="2"/>
      <c r="F805" s="2"/>
      <c r="J805" s="1"/>
      <c r="R805" s="1"/>
      <c r="Z805" s="1"/>
      <c r="AH805" s="1"/>
      <c r="AP805" s="1"/>
      <c r="AX805" s="1"/>
      <c r="BF805" s="1"/>
      <c r="BN805" s="1"/>
      <c r="BV805" s="1"/>
    </row>
    <row r="806" spans="2:74" ht="14.25" customHeight="1">
      <c r="B806" s="1"/>
      <c r="D806" s="2"/>
      <c r="E806" s="2"/>
      <c r="F806" s="2"/>
      <c r="J806" s="1"/>
      <c r="R806" s="1"/>
      <c r="Z806" s="1"/>
      <c r="AH806" s="1"/>
      <c r="AP806" s="1"/>
      <c r="AX806" s="1"/>
      <c r="BF806" s="1"/>
      <c r="BN806" s="1"/>
      <c r="BV806" s="1"/>
    </row>
    <row r="807" spans="2:74" ht="14.25" customHeight="1">
      <c r="B807" s="1"/>
      <c r="D807" s="2"/>
      <c r="E807" s="2"/>
      <c r="F807" s="2"/>
      <c r="J807" s="1"/>
      <c r="R807" s="1"/>
      <c r="Z807" s="1"/>
      <c r="AH807" s="1"/>
      <c r="AP807" s="1"/>
      <c r="AX807" s="1"/>
      <c r="BF807" s="1"/>
      <c r="BN807" s="1"/>
      <c r="BV807" s="1"/>
    </row>
    <row r="808" spans="2:74" ht="14.25" customHeight="1">
      <c r="B808" s="1"/>
      <c r="D808" s="2"/>
      <c r="E808" s="2"/>
      <c r="F808" s="2"/>
      <c r="J808" s="1"/>
      <c r="R808" s="1"/>
      <c r="Z808" s="1"/>
      <c r="AH808" s="1"/>
      <c r="AP808" s="1"/>
      <c r="AX808" s="1"/>
      <c r="BF808" s="1"/>
      <c r="BN808" s="1"/>
      <c r="BV808" s="1"/>
    </row>
    <row r="809" spans="2:74" ht="14.25" customHeight="1">
      <c r="B809" s="1"/>
      <c r="D809" s="2"/>
      <c r="E809" s="2"/>
      <c r="F809" s="2"/>
      <c r="J809" s="1"/>
      <c r="R809" s="1"/>
      <c r="Z809" s="1"/>
      <c r="AH809" s="1"/>
      <c r="AP809" s="1"/>
      <c r="AX809" s="1"/>
      <c r="BF809" s="1"/>
      <c r="BN809" s="1"/>
      <c r="BV809" s="1"/>
    </row>
    <row r="810" spans="2:74" ht="14.25" customHeight="1">
      <c r="B810" s="1"/>
      <c r="D810" s="2"/>
      <c r="E810" s="2"/>
      <c r="F810" s="2"/>
      <c r="J810" s="1"/>
      <c r="R810" s="1"/>
      <c r="Z810" s="1"/>
      <c r="AH810" s="1"/>
      <c r="AP810" s="1"/>
      <c r="AX810" s="1"/>
      <c r="BF810" s="1"/>
      <c r="BN810" s="1"/>
      <c r="BV810" s="1"/>
    </row>
    <row r="811" spans="2:74" ht="14.25" customHeight="1">
      <c r="B811" s="1"/>
      <c r="D811" s="2"/>
      <c r="E811" s="2"/>
      <c r="F811" s="2"/>
      <c r="J811" s="1"/>
      <c r="R811" s="1"/>
      <c r="Z811" s="1"/>
      <c r="AH811" s="1"/>
      <c r="AP811" s="1"/>
      <c r="AX811" s="1"/>
      <c r="BF811" s="1"/>
      <c r="BN811" s="1"/>
      <c r="BV811" s="1"/>
    </row>
    <row r="812" spans="2:74" ht="14.25" customHeight="1">
      <c r="B812" s="1"/>
      <c r="D812" s="2"/>
      <c r="E812" s="2"/>
      <c r="F812" s="2"/>
      <c r="J812" s="1"/>
      <c r="R812" s="1"/>
      <c r="Z812" s="1"/>
      <c r="AH812" s="1"/>
      <c r="AP812" s="1"/>
      <c r="AX812" s="1"/>
      <c r="BF812" s="1"/>
      <c r="BN812" s="1"/>
      <c r="BV812" s="1"/>
    </row>
    <row r="813" spans="2:74" ht="14.25" customHeight="1">
      <c r="B813" s="1"/>
      <c r="D813" s="2"/>
      <c r="E813" s="2"/>
      <c r="F813" s="2"/>
      <c r="J813" s="1"/>
      <c r="R813" s="1"/>
      <c r="Z813" s="1"/>
      <c r="AH813" s="1"/>
      <c r="AP813" s="1"/>
      <c r="AX813" s="1"/>
      <c r="BF813" s="1"/>
      <c r="BN813" s="1"/>
      <c r="BV813" s="1"/>
    </row>
    <row r="814" spans="2:74" ht="14.25" customHeight="1">
      <c r="B814" s="1"/>
      <c r="D814" s="2"/>
      <c r="E814" s="2"/>
      <c r="F814" s="2"/>
      <c r="J814" s="1"/>
      <c r="R814" s="1"/>
      <c r="Z814" s="1"/>
      <c r="AH814" s="1"/>
      <c r="AP814" s="1"/>
      <c r="AX814" s="1"/>
      <c r="BF814" s="1"/>
      <c r="BN814" s="1"/>
      <c r="BV814" s="1"/>
    </row>
    <row r="815" spans="2:74" ht="14.25" customHeight="1">
      <c r="B815" s="1"/>
      <c r="D815" s="2"/>
      <c r="E815" s="2"/>
      <c r="F815" s="2"/>
      <c r="J815" s="1"/>
      <c r="R815" s="1"/>
      <c r="Z815" s="1"/>
      <c r="AH815" s="1"/>
      <c r="AP815" s="1"/>
      <c r="AX815" s="1"/>
      <c r="BF815" s="1"/>
      <c r="BN815" s="1"/>
      <c r="BV815" s="1"/>
    </row>
    <row r="816" spans="2:74" ht="14.25" customHeight="1">
      <c r="B816" s="1"/>
      <c r="D816" s="2"/>
      <c r="E816" s="2"/>
      <c r="F816" s="2"/>
      <c r="J816" s="1"/>
      <c r="R816" s="1"/>
      <c r="Z816" s="1"/>
      <c r="AH816" s="1"/>
      <c r="AP816" s="1"/>
      <c r="AX816" s="1"/>
      <c r="BF816" s="1"/>
      <c r="BN816" s="1"/>
      <c r="BV816" s="1"/>
    </row>
    <row r="817" spans="2:74" ht="14.25" customHeight="1">
      <c r="B817" s="1"/>
      <c r="D817" s="2"/>
      <c r="E817" s="2"/>
      <c r="F817" s="2"/>
      <c r="J817" s="1"/>
      <c r="R817" s="1"/>
      <c r="Z817" s="1"/>
      <c r="AH817" s="1"/>
      <c r="AP817" s="1"/>
      <c r="AX817" s="1"/>
      <c r="BF817" s="1"/>
      <c r="BN817" s="1"/>
      <c r="BV817" s="1"/>
    </row>
    <row r="818" spans="2:74" ht="14.25" customHeight="1">
      <c r="B818" s="1"/>
      <c r="D818" s="2"/>
      <c r="E818" s="2"/>
      <c r="F818" s="2"/>
      <c r="J818" s="1"/>
      <c r="R818" s="1"/>
      <c r="Z818" s="1"/>
      <c r="AH818" s="1"/>
      <c r="AP818" s="1"/>
      <c r="AX818" s="1"/>
      <c r="BF818" s="1"/>
      <c r="BN818" s="1"/>
      <c r="BV818" s="1"/>
    </row>
    <row r="819" spans="2:74" ht="14.25" customHeight="1">
      <c r="B819" s="1"/>
      <c r="D819" s="2"/>
      <c r="E819" s="2"/>
      <c r="F819" s="2"/>
      <c r="J819" s="1"/>
      <c r="R819" s="1"/>
      <c r="Z819" s="1"/>
      <c r="AH819" s="1"/>
      <c r="AP819" s="1"/>
      <c r="AX819" s="1"/>
      <c r="BF819" s="1"/>
      <c r="BN819" s="1"/>
      <c r="BV819" s="1"/>
    </row>
    <row r="820" spans="2:74" ht="14.25" customHeight="1">
      <c r="B820" s="1"/>
      <c r="D820" s="2"/>
      <c r="E820" s="2"/>
      <c r="F820" s="2"/>
      <c r="J820" s="1"/>
      <c r="R820" s="1"/>
      <c r="Z820" s="1"/>
      <c r="AH820" s="1"/>
      <c r="AP820" s="1"/>
      <c r="AX820" s="1"/>
      <c r="BF820" s="1"/>
      <c r="BN820" s="1"/>
      <c r="BV820" s="1"/>
    </row>
    <row r="821" spans="2:74" ht="14.25" customHeight="1">
      <c r="B821" s="1"/>
      <c r="D821" s="2"/>
      <c r="E821" s="2"/>
      <c r="F821" s="2"/>
      <c r="J821" s="1"/>
      <c r="R821" s="1"/>
      <c r="Z821" s="1"/>
      <c r="AH821" s="1"/>
      <c r="AP821" s="1"/>
      <c r="AX821" s="1"/>
      <c r="BF821" s="1"/>
      <c r="BN821" s="1"/>
      <c r="BV821" s="1"/>
    </row>
    <row r="822" spans="2:74" ht="14.25" customHeight="1">
      <c r="B822" s="1"/>
      <c r="D822" s="2"/>
      <c r="E822" s="2"/>
      <c r="F822" s="2"/>
      <c r="J822" s="1"/>
      <c r="R822" s="1"/>
      <c r="Z822" s="1"/>
      <c r="AH822" s="1"/>
      <c r="AP822" s="1"/>
      <c r="AX822" s="1"/>
      <c r="BF822" s="1"/>
      <c r="BN822" s="1"/>
      <c r="BV822" s="1"/>
    </row>
    <row r="823" spans="2:74" ht="14.25" customHeight="1">
      <c r="B823" s="1"/>
      <c r="D823" s="2"/>
      <c r="E823" s="2"/>
      <c r="F823" s="2"/>
      <c r="J823" s="1"/>
      <c r="R823" s="1"/>
      <c r="Z823" s="1"/>
      <c r="AH823" s="1"/>
      <c r="AP823" s="1"/>
      <c r="AX823" s="1"/>
      <c r="BF823" s="1"/>
      <c r="BN823" s="1"/>
      <c r="BV823" s="1"/>
    </row>
    <row r="824" spans="2:74" ht="14.25" customHeight="1">
      <c r="B824" s="1"/>
      <c r="D824" s="2"/>
      <c r="E824" s="2"/>
      <c r="F824" s="2"/>
      <c r="J824" s="1"/>
      <c r="R824" s="1"/>
      <c r="Z824" s="1"/>
      <c r="AH824" s="1"/>
      <c r="AP824" s="1"/>
      <c r="AX824" s="1"/>
      <c r="BF824" s="1"/>
      <c r="BN824" s="1"/>
      <c r="BV824" s="1"/>
    </row>
    <row r="825" spans="2:74" ht="14.25" customHeight="1">
      <c r="B825" s="1"/>
      <c r="D825" s="2"/>
      <c r="E825" s="2"/>
      <c r="F825" s="2"/>
      <c r="J825" s="1"/>
      <c r="R825" s="1"/>
      <c r="Z825" s="1"/>
      <c r="AH825" s="1"/>
      <c r="AP825" s="1"/>
      <c r="AX825" s="1"/>
      <c r="BF825" s="1"/>
      <c r="BN825" s="1"/>
      <c r="BV825" s="1"/>
    </row>
    <row r="826" spans="2:74" ht="14.25" customHeight="1">
      <c r="B826" s="1"/>
      <c r="D826" s="2"/>
      <c r="E826" s="2"/>
      <c r="F826" s="2"/>
      <c r="J826" s="1"/>
      <c r="R826" s="1"/>
      <c r="Z826" s="1"/>
      <c r="AH826" s="1"/>
      <c r="AP826" s="1"/>
      <c r="AX826" s="1"/>
      <c r="BF826" s="1"/>
      <c r="BN826" s="1"/>
      <c r="BV826" s="1"/>
    </row>
    <row r="827" spans="2:74" ht="14.25" customHeight="1">
      <c r="B827" s="1"/>
      <c r="D827" s="2"/>
      <c r="E827" s="2"/>
      <c r="F827" s="2"/>
      <c r="J827" s="1"/>
      <c r="R827" s="1"/>
      <c r="Z827" s="1"/>
      <c r="AH827" s="1"/>
      <c r="AP827" s="1"/>
      <c r="AX827" s="1"/>
      <c r="BF827" s="1"/>
      <c r="BN827" s="1"/>
      <c r="BV827" s="1"/>
    </row>
    <row r="828" spans="2:74" ht="14.25" customHeight="1">
      <c r="B828" s="1"/>
      <c r="D828" s="2"/>
      <c r="E828" s="2"/>
      <c r="F828" s="2"/>
      <c r="J828" s="1"/>
      <c r="R828" s="1"/>
      <c r="Z828" s="1"/>
      <c r="AH828" s="1"/>
      <c r="AP828" s="1"/>
      <c r="AX828" s="1"/>
      <c r="BF828" s="1"/>
      <c r="BN828" s="1"/>
      <c r="BV828" s="1"/>
    </row>
    <row r="829" spans="2:74" ht="14.25" customHeight="1">
      <c r="B829" s="1"/>
      <c r="D829" s="2"/>
      <c r="E829" s="2"/>
      <c r="F829" s="2"/>
      <c r="J829" s="1"/>
      <c r="R829" s="1"/>
      <c r="Z829" s="1"/>
      <c r="AH829" s="1"/>
      <c r="AP829" s="1"/>
      <c r="AX829" s="1"/>
      <c r="BF829" s="1"/>
      <c r="BN829" s="1"/>
      <c r="BV829" s="1"/>
    </row>
    <row r="830" spans="2:74" ht="14.25" customHeight="1">
      <c r="B830" s="1"/>
      <c r="D830" s="2"/>
      <c r="E830" s="2"/>
      <c r="F830" s="2"/>
      <c r="J830" s="1"/>
      <c r="R830" s="1"/>
      <c r="Z830" s="1"/>
      <c r="AH830" s="1"/>
      <c r="AP830" s="1"/>
      <c r="AX830" s="1"/>
      <c r="BF830" s="1"/>
      <c r="BN830" s="1"/>
      <c r="BV830" s="1"/>
    </row>
    <row r="831" spans="2:74" ht="14.25" customHeight="1">
      <c r="B831" s="1"/>
      <c r="D831" s="2"/>
      <c r="E831" s="2"/>
      <c r="F831" s="2"/>
      <c r="J831" s="1"/>
      <c r="R831" s="1"/>
      <c r="Z831" s="1"/>
      <c r="AH831" s="1"/>
      <c r="AP831" s="1"/>
      <c r="AX831" s="1"/>
      <c r="BF831" s="1"/>
      <c r="BN831" s="1"/>
      <c r="BV831" s="1"/>
    </row>
    <row r="832" spans="2:74" ht="14.25" customHeight="1">
      <c r="B832" s="1"/>
      <c r="D832" s="2"/>
      <c r="E832" s="2"/>
      <c r="F832" s="2"/>
      <c r="J832" s="1"/>
      <c r="R832" s="1"/>
      <c r="Z832" s="1"/>
      <c r="AH832" s="1"/>
      <c r="AP832" s="1"/>
      <c r="AX832" s="1"/>
      <c r="BF832" s="1"/>
      <c r="BN832" s="1"/>
      <c r="BV832" s="1"/>
    </row>
    <row r="833" spans="2:74" ht="14.25" customHeight="1">
      <c r="B833" s="1"/>
      <c r="D833" s="2"/>
      <c r="E833" s="2"/>
      <c r="F833" s="2"/>
      <c r="J833" s="1"/>
      <c r="R833" s="1"/>
      <c r="Z833" s="1"/>
      <c r="AH833" s="1"/>
      <c r="AP833" s="1"/>
      <c r="AX833" s="1"/>
      <c r="BF833" s="1"/>
      <c r="BN833" s="1"/>
      <c r="BV833" s="1"/>
    </row>
    <row r="834" spans="2:74" ht="14.25" customHeight="1">
      <c r="B834" s="1"/>
      <c r="D834" s="2"/>
      <c r="E834" s="2"/>
      <c r="F834" s="2"/>
      <c r="J834" s="1"/>
      <c r="R834" s="1"/>
      <c r="Z834" s="1"/>
      <c r="AH834" s="1"/>
      <c r="AP834" s="1"/>
      <c r="AX834" s="1"/>
      <c r="BF834" s="1"/>
      <c r="BN834" s="1"/>
      <c r="BV834" s="1"/>
    </row>
    <row r="835" spans="2:74" ht="14.25" customHeight="1">
      <c r="B835" s="1"/>
      <c r="D835" s="2"/>
      <c r="E835" s="2"/>
      <c r="F835" s="2"/>
      <c r="J835" s="1"/>
      <c r="R835" s="1"/>
      <c r="Z835" s="1"/>
      <c r="AH835" s="1"/>
      <c r="AP835" s="1"/>
      <c r="AX835" s="1"/>
      <c r="BF835" s="1"/>
      <c r="BN835" s="1"/>
      <c r="BV835" s="1"/>
    </row>
    <row r="836" spans="2:74" ht="14.25" customHeight="1">
      <c r="B836" s="1"/>
      <c r="D836" s="2"/>
      <c r="E836" s="2"/>
      <c r="F836" s="2"/>
      <c r="J836" s="1"/>
      <c r="R836" s="1"/>
      <c r="Z836" s="1"/>
      <c r="AH836" s="1"/>
      <c r="AP836" s="1"/>
      <c r="AX836" s="1"/>
      <c r="BF836" s="1"/>
      <c r="BN836" s="1"/>
      <c r="BV836" s="1"/>
    </row>
    <row r="837" spans="2:74" ht="14.25" customHeight="1">
      <c r="B837" s="1"/>
      <c r="D837" s="2"/>
      <c r="E837" s="2"/>
      <c r="F837" s="2"/>
      <c r="J837" s="1"/>
      <c r="R837" s="1"/>
      <c r="Z837" s="1"/>
      <c r="AH837" s="1"/>
      <c r="AP837" s="1"/>
      <c r="AX837" s="1"/>
      <c r="BF837" s="1"/>
      <c r="BN837" s="1"/>
      <c r="BV837" s="1"/>
    </row>
    <row r="838" spans="2:74" ht="14.25" customHeight="1">
      <c r="B838" s="1"/>
      <c r="D838" s="2"/>
      <c r="E838" s="2"/>
      <c r="F838" s="2"/>
      <c r="J838" s="1"/>
      <c r="R838" s="1"/>
      <c r="Z838" s="1"/>
      <c r="AH838" s="1"/>
      <c r="AP838" s="1"/>
      <c r="AX838" s="1"/>
      <c r="BF838" s="1"/>
      <c r="BN838" s="1"/>
      <c r="BV838" s="1"/>
    </row>
    <row r="839" spans="2:74" ht="14.25" customHeight="1">
      <c r="B839" s="1"/>
      <c r="D839" s="2"/>
      <c r="E839" s="2"/>
      <c r="F839" s="2"/>
      <c r="J839" s="1"/>
      <c r="R839" s="1"/>
      <c r="Z839" s="1"/>
      <c r="AH839" s="1"/>
      <c r="AP839" s="1"/>
      <c r="AX839" s="1"/>
      <c r="BF839" s="1"/>
      <c r="BN839" s="1"/>
      <c r="BV839" s="1"/>
    </row>
    <row r="840" spans="2:74" ht="14.25" customHeight="1">
      <c r="B840" s="1"/>
      <c r="D840" s="2"/>
      <c r="E840" s="2"/>
      <c r="F840" s="2"/>
      <c r="J840" s="1"/>
      <c r="R840" s="1"/>
      <c r="Z840" s="1"/>
      <c r="AH840" s="1"/>
      <c r="AP840" s="1"/>
      <c r="AX840" s="1"/>
      <c r="BF840" s="1"/>
      <c r="BN840" s="1"/>
      <c r="BV840" s="1"/>
    </row>
    <row r="841" spans="2:74" ht="14.25" customHeight="1">
      <c r="B841" s="1"/>
      <c r="D841" s="2"/>
      <c r="E841" s="2"/>
      <c r="F841" s="2"/>
      <c r="J841" s="1"/>
      <c r="R841" s="1"/>
      <c r="Z841" s="1"/>
      <c r="AH841" s="1"/>
      <c r="AP841" s="1"/>
      <c r="AX841" s="1"/>
      <c r="BF841" s="1"/>
      <c r="BN841" s="1"/>
      <c r="BV841" s="1"/>
    </row>
    <row r="842" spans="2:74" ht="14.25" customHeight="1">
      <c r="B842" s="1"/>
      <c r="D842" s="2"/>
      <c r="E842" s="2"/>
      <c r="F842" s="2"/>
      <c r="J842" s="1"/>
      <c r="R842" s="1"/>
      <c r="Z842" s="1"/>
      <c r="AH842" s="1"/>
      <c r="AP842" s="1"/>
      <c r="AX842" s="1"/>
      <c r="BF842" s="1"/>
      <c r="BN842" s="1"/>
      <c r="BV842" s="1"/>
    </row>
    <row r="843" spans="2:74" ht="14.25" customHeight="1">
      <c r="B843" s="1"/>
      <c r="D843" s="2"/>
      <c r="E843" s="2"/>
      <c r="F843" s="2"/>
      <c r="J843" s="1"/>
      <c r="R843" s="1"/>
      <c r="Z843" s="1"/>
      <c r="AH843" s="1"/>
      <c r="AP843" s="1"/>
      <c r="AX843" s="1"/>
      <c r="BF843" s="1"/>
      <c r="BN843" s="1"/>
      <c r="BV843" s="1"/>
    </row>
    <row r="844" spans="2:74" ht="14.25" customHeight="1">
      <c r="B844" s="1"/>
      <c r="D844" s="2"/>
      <c r="E844" s="2"/>
      <c r="F844" s="2"/>
      <c r="J844" s="1"/>
      <c r="R844" s="1"/>
      <c r="Z844" s="1"/>
      <c r="AH844" s="1"/>
      <c r="AP844" s="1"/>
      <c r="AX844" s="1"/>
      <c r="BF844" s="1"/>
      <c r="BN844" s="1"/>
      <c r="BV844" s="1"/>
    </row>
    <row r="845" spans="2:74" ht="14.25" customHeight="1">
      <c r="B845" s="1"/>
      <c r="D845" s="2"/>
      <c r="E845" s="2"/>
      <c r="F845" s="2"/>
      <c r="J845" s="1"/>
      <c r="R845" s="1"/>
      <c r="Z845" s="1"/>
      <c r="AH845" s="1"/>
      <c r="AP845" s="1"/>
      <c r="AX845" s="1"/>
      <c r="BF845" s="1"/>
      <c r="BN845" s="1"/>
      <c r="BV845" s="1"/>
    </row>
    <row r="846" spans="2:74" ht="14.25" customHeight="1">
      <c r="B846" s="1"/>
      <c r="D846" s="2"/>
      <c r="E846" s="2"/>
      <c r="F846" s="2"/>
      <c r="J846" s="1"/>
      <c r="R846" s="1"/>
      <c r="Z846" s="1"/>
      <c r="AH846" s="1"/>
      <c r="AP846" s="1"/>
      <c r="AX846" s="1"/>
      <c r="BF846" s="1"/>
      <c r="BN846" s="1"/>
      <c r="BV846" s="1"/>
    </row>
    <row r="847" spans="2:74" ht="14.25" customHeight="1">
      <c r="B847" s="1"/>
      <c r="D847" s="2"/>
      <c r="E847" s="2"/>
      <c r="F847" s="2"/>
      <c r="J847" s="1"/>
      <c r="R847" s="1"/>
      <c r="Z847" s="1"/>
      <c r="AH847" s="1"/>
      <c r="AP847" s="1"/>
      <c r="AX847" s="1"/>
      <c r="BF847" s="1"/>
      <c r="BN847" s="1"/>
      <c r="BV847" s="1"/>
    </row>
    <row r="848" spans="2:74" ht="14.25" customHeight="1">
      <c r="B848" s="1"/>
      <c r="D848" s="2"/>
      <c r="E848" s="2"/>
      <c r="F848" s="2"/>
      <c r="J848" s="1"/>
      <c r="R848" s="1"/>
      <c r="Z848" s="1"/>
      <c r="AH848" s="1"/>
      <c r="AP848" s="1"/>
      <c r="AX848" s="1"/>
      <c r="BF848" s="1"/>
      <c r="BN848" s="1"/>
      <c r="BV848" s="1"/>
    </row>
    <row r="849" spans="2:74" ht="14.25" customHeight="1">
      <c r="B849" s="1"/>
      <c r="D849" s="2"/>
      <c r="E849" s="2"/>
      <c r="F849" s="2"/>
      <c r="J849" s="1"/>
      <c r="R849" s="1"/>
      <c r="Z849" s="1"/>
      <c r="AH849" s="1"/>
      <c r="AP849" s="1"/>
      <c r="AX849" s="1"/>
      <c r="BF849" s="1"/>
      <c r="BN849" s="1"/>
      <c r="BV849" s="1"/>
    </row>
    <row r="850" spans="2:74" ht="14.25" customHeight="1">
      <c r="B850" s="1"/>
      <c r="D850" s="2"/>
      <c r="E850" s="2"/>
      <c r="F850" s="2"/>
      <c r="J850" s="1"/>
      <c r="R850" s="1"/>
      <c r="Z850" s="1"/>
      <c r="AH850" s="1"/>
      <c r="AP850" s="1"/>
      <c r="AX850" s="1"/>
      <c r="BF850" s="1"/>
      <c r="BN850" s="1"/>
      <c r="BV850" s="1"/>
    </row>
    <row r="851" spans="2:74" ht="14.25" customHeight="1">
      <c r="B851" s="1"/>
      <c r="D851" s="2"/>
      <c r="E851" s="2"/>
      <c r="F851" s="2"/>
      <c r="J851" s="1"/>
      <c r="R851" s="1"/>
      <c r="Z851" s="1"/>
      <c r="AH851" s="1"/>
      <c r="AP851" s="1"/>
      <c r="AX851" s="1"/>
      <c r="BF851" s="1"/>
      <c r="BN851" s="1"/>
      <c r="BV851" s="1"/>
    </row>
    <row r="852" spans="2:74" ht="14.25" customHeight="1">
      <c r="B852" s="1"/>
      <c r="D852" s="2"/>
      <c r="E852" s="2"/>
      <c r="F852" s="2"/>
      <c r="J852" s="1"/>
      <c r="R852" s="1"/>
      <c r="Z852" s="1"/>
      <c r="AH852" s="1"/>
      <c r="AP852" s="1"/>
      <c r="AX852" s="1"/>
      <c r="BF852" s="1"/>
      <c r="BN852" s="1"/>
      <c r="BV852" s="1"/>
    </row>
    <row r="853" spans="2:74" ht="14.25" customHeight="1">
      <c r="B853" s="1"/>
      <c r="D853" s="2"/>
      <c r="E853" s="2"/>
      <c r="F853" s="2"/>
      <c r="J853" s="1"/>
      <c r="R853" s="1"/>
      <c r="Z853" s="1"/>
      <c r="AH853" s="1"/>
      <c r="AP853" s="1"/>
      <c r="AX853" s="1"/>
      <c r="BF853" s="1"/>
      <c r="BN853" s="1"/>
      <c r="BV853" s="1"/>
    </row>
    <row r="854" spans="2:74" ht="14.25" customHeight="1">
      <c r="B854" s="1"/>
      <c r="D854" s="2"/>
      <c r="E854" s="2"/>
      <c r="F854" s="2"/>
      <c r="J854" s="1"/>
      <c r="R854" s="1"/>
      <c r="Z854" s="1"/>
      <c r="AH854" s="1"/>
      <c r="AP854" s="1"/>
      <c r="AX854" s="1"/>
      <c r="BF854" s="1"/>
      <c r="BN854" s="1"/>
      <c r="BV854" s="1"/>
    </row>
    <row r="855" spans="2:74" ht="14.25" customHeight="1">
      <c r="B855" s="1"/>
      <c r="D855" s="2"/>
      <c r="E855" s="2"/>
      <c r="F855" s="2"/>
      <c r="J855" s="1"/>
      <c r="R855" s="1"/>
      <c r="Z855" s="1"/>
      <c r="AH855" s="1"/>
      <c r="AP855" s="1"/>
      <c r="AX855" s="1"/>
      <c r="BF855" s="1"/>
      <c r="BN855" s="1"/>
      <c r="BV855" s="1"/>
    </row>
    <row r="856" spans="2:74" ht="14.25" customHeight="1">
      <c r="B856" s="1"/>
      <c r="D856" s="2"/>
      <c r="E856" s="2"/>
      <c r="F856" s="2"/>
      <c r="J856" s="1"/>
      <c r="R856" s="1"/>
      <c r="Z856" s="1"/>
      <c r="AH856" s="1"/>
      <c r="AP856" s="1"/>
      <c r="AX856" s="1"/>
      <c r="BF856" s="1"/>
      <c r="BN856" s="1"/>
      <c r="BV856" s="1"/>
    </row>
    <row r="857" spans="2:74" ht="14.25" customHeight="1">
      <c r="B857" s="1"/>
      <c r="D857" s="2"/>
      <c r="E857" s="2"/>
      <c r="F857" s="2"/>
      <c r="J857" s="1"/>
      <c r="R857" s="1"/>
      <c r="Z857" s="1"/>
      <c r="AH857" s="1"/>
      <c r="AP857" s="1"/>
      <c r="AX857" s="1"/>
      <c r="BF857" s="1"/>
      <c r="BN857" s="1"/>
      <c r="BV857" s="1"/>
    </row>
    <row r="858" spans="2:74" ht="14.25" customHeight="1">
      <c r="B858" s="1"/>
      <c r="D858" s="2"/>
      <c r="E858" s="2"/>
      <c r="F858" s="2"/>
      <c r="J858" s="1"/>
      <c r="R858" s="1"/>
      <c r="Z858" s="1"/>
      <c r="AH858" s="1"/>
      <c r="AP858" s="1"/>
      <c r="AX858" s="1"/>
      <c r="BF858" s="1"/>
      <c r="BN858" s="1"/>
      <c r="BV858" s="1"/>
    </row>
    <row r="859" spans="2:74" ht="14.25" customHeight="1">
      <c r="B859" s="1"/>
      <c r="D859" s="2"/>
      <c r="E859" s="2"/>
      <c r="F859" s="2"/>
      <c r="J859" s="1"/>
      <c r="R859" s="1"/>
      <c r="Z859" s="1"/>
      <c r="AH859" s="1"/>
      <c r="AP859" s="1"/>
      <c r="AX859" s="1"/>
      <c r="BF859" s="1"/>
      <c r="BN859" s="1"/>
      <c r="BV859" s="1"/>
    </row>
    <row r="860" spans="2:74" ht="14.25" customHeight="1">
      <c r="B860" s="1"/>
      <c r="D860" s="2"/>
      <c r="E860" s="2"/>
      <c r="F860" s="2"/>
      <c r="J860" s="1"/>
      <c r="R860" s="1"/>
      <c r="Z860" s="1"/>
      <c r="AH860" s="1"/>
      <c r="AP860" s="1"/>
      <c r="AX860" s="1"/>
      <c r="BF860" s="1"/>
      <c r="BN860" s="1"/>
      <c r="BV860" s="1"/>
    </row>
    <row r="861" spans="2:74" ht="14.25" customHeight="1">
      <c r="B861" s="1"/>
      <c r="D861" s="2"/>
      <c r="E861" s="2"/>
      <c r="F861" s="2"/>
      <c r="J861" s="1"/>
      <c r="R861" s="1"/>
      <c r="Z861" s="1"/>
      <c r="AH861" s="1"/>
      <c r="AP861" s="1"/>
      <c r="AX861" s="1"/>
      <c r="BF861" s="1"/>
      <c r="BN861" s="1"/>
      <c r="BV861" s="1"/>
    </row>
    <row r="862" spans="2:74" ht="14.25" customHeight="1">
      <c r="B862" s="1"/>
      <c r="D862" s="2"/>
      <c r="E862" s="2"/>
      <c r="F862" s="2"/>
      <c r="J862" s="1"/>
      <c r="R862" s="1"/>
      <c r="Z862" s="1"/>
      <c r="AH862" s="1"/>
      <c r="AP862" s="1"/>
      <c r="AX862" s="1"/>
      <c r="BF862" s="1"/>
      <c r="BN862" s="1"/>
      <c r="BV862" s="1"/>
    </row>
    <row r="863" spans="2:74" ht="14.25" customHeight="1">
      <c r="B863" s="1"/>
      <c r="D863" s="2"/>
      <c r="E863" s="2"/>
      <c r="F863" s="2"/>
      <c r="J863" s="1"/>
      <c r="R863" s="1"/>
      <c r="Z863" s="1"/>
      <c r="AH863" s="1"/>
      <c r="AP863" s="1"/>
      <c r="AX863" s="1"/>
      <c r="BF863" s="1"/>
      <c r="BN863" s="1"/>
      <c r="BV863" s="1"/>
    </row>
    <row r="864" spans="2:74" ht="14.25" customHeight="1">
      <c r="B864" s="1"/>
      <c r="D864" s="2"/>
      <c r="E864" s="2"/>
      <c r="F864" s="2"/>
      <c r="J864" s="1"/>
      <c r="R864" s="1"/>
      <c r="Z864" s="1"/>
      <c r="AH864" s="1"/>
      <c r="AP864" s="1"/>
      <c r="AX864" s="1"/>
      <c r="BF864" s="1"/>
      <c r="BN864" s="1"/>
      <c r="BV864" s="1"/>
    </row>
    <row r="865" spans="2:74" ht="14.25" customHeight="1">
      <c r="B865" s="1"/>
      <c r="D865" s="2"/>
      <c r="E865" s="2"/>
      <c r="F865" s="2"/>
      <c r="J865" s="1"/>
      <c r="R865" s="1"/>
      <c r="Z865" s="1"/>
      <c r="AH865" s="1"/>
      <c r="AP865" s="1"/>
      <c r="AX865" s="1"/>
      <c r="BF865" s="1"/>
      <c r="BN865" s="1"/>
      <c r="BV865" s="1"/>
    </row>
    <row r="866" spans="2:74" ht="14.25" customHeight="1">
      <c r="B866" s="1"/>
      <c r="D866" s="2"/>
      <c r="E866" s="2"/>
      <c r="F866" s="2"/>
      <c r="J866" s="1"/>
      <c r="R866" s="1"/>
      <c r="Z866" s="1"/>
      <c r="AH866" s="1"/>
      <c r="AP866" s="1"/>
      <c r="AX866" s="1"/>
      <c r="BF866" s="1"/>
      <c r="BN866" s="1"/>
      <c r="BV866" s="1"/>
    </row>
    <row r="867" spans="2:74" ht="14.25" customHeight="1">
      <c r="B867" s="1"/>
      <c r="D867" s="2"/>
      <c r="E867" s="2"/>
      <c r="F867" s="2"/>
      <c r="J867" s="1"/>
      <c r="R867" s="1"/>
      <c r="Z867" s="1"/>
      <c r="AH867" s="1"/>
      <c r="AP867" s="1"/>
      <c r="AX867" s="1"/>
      <c r="BF867" s="1"/>
      <c r="BN867" s="1"/>
      <c r="BV867" s="1"/>
    </row>
    <row r="868" spans="2:74" ht="14.25" customHeight="1">
      <c r="B868" s="1"/>
      <c r="D868" s="2"/>
      <c r="E868" s="2"/>
      <c r="F868" s="2"/>
      <c r="J868" s="1"/>
      <c r="R868" s="1"/>
      <c r="Z868" s="1"/>
      <c r="AH868" s="1"/>
      <c r="AP868" s="1"/>
      <c r="AX868" s="1"/>
      <c r="BF868" s="1"/>
      <c r="BN868" s="1"/>
      <c r="BV868" s="1"/>
    </row>
    <row r="869" spans="2:74" ht="14.25" customHeight="1">
      <c r="B869" s="1"/>
      <c r="D869" s="2"/>
      <c r="E869" s="2"/>
      <c r="F869" s="2"/>
      <c r="J869" s="1"/>
      <c r="R869" s="1"/>
      <c r="Z869" s="1"/>
      <c r="AH869" s="1"/>
      <c r="AP869" s="1"/>
      <c r="AX869" s="1"/>
      <c r="BF869" s="1"/>
      <c r="BN869" s="1"/>
      <c r="BV869" s="1"/>
    </row>
    <row r="870" spans="2:74" ht="14.25" customHeight="1">
      <c r="B870" s="1"/>
      <c r="D870" s="2"/>
      <c r="E870" s="2"/>
      <c r="F870" s="2"/>
      <c r="J870" s="1"/>
      <c r="R870" s="1"/>
      <c r="Z870" s="1"/>
      <c r="AH870" s="1"/>
      <c r="AP870" s="1"/>
      <c r="AX870" s="1"/>
      <c r="BF870" s="1"/>
      <c r="BN870" s="1"/>
      <c r="BV870" s="1"/>
    </row>
    <row r="871" spans="2:74" ht="14.25" customHeight="1">
      <c r="B871" s="1"/>
      <c r="D871" s="2"/>
      <c r="E871" s="2"/>
      <c r="F871" s="2"/>
      <c r="J871" s="1"/>
      <c r="R871" s="1"/>
      <c r="Z871" s="1"/>
      <c r="AH871" s="1"/>
      <c r="AP871" s="1"/>
      <c r="AX871" s="1"/>
      <c r="BF871" s="1"/>
      <c r="BN871" s="1"/>
      <c r="BV871" s="1"/>
    </row>
    <row r="872" spans="2:74" ht="14.25" customHeight="1">
      <c r="B872" s="1"/>
      <c r="D872" s="2"/>
      <c r="E872" s="2"/>
      <c r="F872" s="2"/>
      <c r="J872" s="1"/>
      <c r="R872" s="1"/>
      <c r="Z872" s="1"/>
      <c r="AH872" s="1"/>
      <c r="AP872" s="1"/>
      <c r="AX872" s="1"/>
      <c r="BF872" s="1"/>
      <c r="BN872" s="1"/>
      <c r="BV872" s="1"/>
    </row>
    <row r="873" spans="2:74" ht="14.25" customHeight="1">
      <c r="B873" s="1"/>
      <c r="D873" s="2"/>
      <c r="E873" s="2"/>
      <c r="F873" s="2"/>
      <c r="J873" s="1"/>
      <c r="R873" s="1"/>
      <c r="Z873" s="1"/>
      <c r="AH873" s="1"/>
      <c r="AP873" s="1"/>
      <c r="AX873" s="1"/>
      <c r="BF873" s="1"/>
      <c r="BN873" s="1"/>
      <c r="BV873" s="1"/>
    </row>
    <row r="874" spans="2:74" ht="14.25" customHeight="1">
      <c r="B874" s="1"/>
      <c r="D874" s="2"/>
      <c r="E874" s="2"/>
      <c r="F874" s="2"/>
      <c r="J874" s="1"/>
      <c r="R874" s="1"/>
      <c r="Z874" s="1"/>
      <c r="AH874" s="1"/>
      <c r="AP874" s="1"/>
      <c r="AX874" s="1"/>
      <c r="BF874" s="1"/>
      <c r="BN874" s="1"/>
      <c r="BV874" s="1"/>
    </row>
    <row r="875" spans="2:74" ht="14.25" customHeight="1">
      <c r="B875" s="1"/>
      <c r="D875" s="2"/>
      <c r="E875" s="2"/>
      <c r="F875" s="2"/>
      <c r="J875" s="1"/>
      <c r="R875" s="1"/>
      <c r="Z875" s="1"/>
      <c r="AH875" s="1"/>
      <c r="AP875" s="1"/>
      <c r="AX875" s="1"/>
      <c r="BF875" s="1"/>
      <c r="BN875" s="1"/>
      <c r="BV875" s="1"/>
    </row>
    <row r="876" spans="2:74" ht="14.25" customHeight="1">
      <c r="B876" s="1"/>
      <c r="D876" s="2"/>
      <c r="E876" s="2"/>
      <c r="F876" s="2"/>
      <c r="J876" s="1"/>
      <c r="R876" s="1"/>
      <c r="Z876" s="1"/>
      <c r="AH876" s="1"/>
      <c r="AP876" s="1"/>
      <c r="AX876" s="1"/>
      <c r="BF876" s="1"/>
      <c r="BN876" s="1"/>
      <c r="BV876" s="1"/>
    </row>
    <row r="877" spans="2:74" ht="14.25" customHeight="1">
      <c r="B877" s="1"/>
      <c r="D877" s="2"/>
      <c r="E877" s="2"/>
      <c r="F877" s="2"/>
      <c r="J877" s="1"/>
      <c r="R877" s="1"/>
      <c r="Z877" s="1"/>
      <c r="AH877" s="1"/>
      <c r="AP877" s="1"/>
      <c r="AX877" s="1"/>
      <c r="BF877" s="1"/>
      <c r="BN877" s="1"/>
      <c r="BV877" s="1"/>
    </row>
    <row r="878" spans="2:74" ht="14.25" customHeight="1">
      <c r="B878" s="1"/>
      <c r="D878" s="2"/>
      <c r="E878" s="2"/>
      <c r="F878" s="2"/>
      <c r="J878" s="1"/>
      <c r="R878" s="1"/>
      <c r="Z878" s="1"/>
      <c r="AH878" s="1"/>
      <c r="AP878" s="1"/>
      <c r="AX878" s="1"/>
      <c r="BF878" s="1"/>
      <c r="BN878" s="1"/>
      <c r="BV878" s="1"/>
    </row>
    <row r="879" spans="2:74" ht="14.25" customHeight="1">
      <c r="B879" s="1"/>
      <c r="D879" s="2"/>
      <c r="E879" s="2"/>
      <c r="F879" s="2"/>
      <c r="J879" s="1"/>
      <c r="R879" s="1"/>
      <c r="Z879" s="1"/>
      <c r="AH879" s="1"/>
      <c r="AP879" s="1"/>
      <c r="AX879" s="1"/>
      <c r="BF879" s="1"/>
      <c r="BN879" s="1"/>
      <c r="BV879" s="1"/>
    </row>
    <row r="880" spans="2:74" ht="14.25" customHeight="1">
      <c r="B880" s="1"/>
      <c r="D880" s="2"/>
      <c r="E880" s="2"/>
      <c r="F880" s="2"/>
      <c r="J880" s="1"/>
      <c r="R880" s="1"/>
      <c r="Z880" s="1"/>
      <c r="AH880" s="1"/>
      <c r="AP880" s="1"/>
      <c r="AX880" s="1"/>
      <c r="BF880" s="1"/>
      <c r="BN880" s="1"/>
      <c r="BV880" s="1"/>
    </row>
    <row r="881" spans="2:74" ht="14.25" customHeight="1">
      <c r="B881" s="1"/>
      <c r="D881" s="2"/>
      <c r="E881" s="2"/>
      <c r="F881" s="2"/>
      <c r="J881" s="1"/>
      <c r="R881" s="1"/>
      <c r="Z881" s="1"/>
      <c r="AH881" s="1"/>
      <c r="AP881" s="1"/>
      <c r="AX881" s="1"/>
      <c r="BF881" s="1"/>
      <c r="BN881" s="1"/>
      <c r="BV881" s="1"/>
    </row>
    <row r="882" spans="2:74" ht="14.25" customHeight="1">
      <c r="B882" s="1"/>
      <c r="D882" s="2"/>
      <c r="E882" s="2"/>
      <c r="F882" s="2"/>
      <c r="J882" s="1"/>
      <c r="R882" s="1"/>
      <c r="Z882" s="1"/>
      <c r="AH882" s="1"/>
      <c r="AP882" s="1"/>
      <c r="AX882" s="1"/>
      <c r="BF882" s="1"/>
      <c r="BN882" s="1"/>
      <c r="BV882" s="1"/>
    </row>
    <row r="883" spans="2:74" ht="14.25" customHeight="1">
      <c r="B883" s="1"/>
      <c r="D883" s="2"/>
      <c r="E883" s="2"/>
      <c r="F883" s="2"/>
      <c r="J883" s="1"/>
      <c r="R883" s="1"/>
      <c r="Z883" s="1"/>
      <c r="AH883" s="1"/>
      <c r="AP883" s="1"/>
      <c r="AX883" s="1"/>
      <c r="BF883" s="1"/>
      <c r="BN883" s="1"/>
      <c r="BV883" s="1"/>
    </row>
    <row r="884" spans="2:74" ht="14.25" customHeight="1">
      <c r="B884" s="1"/>
      <c r="D884" s="2"/>
      <c r="E884" s="2"/>
      <c r="F884" s="2"/>
      <c r="J884" s="1"/>
      <c r="R884" s="1"/>
      <c r="Z884" s="1"/>
      <c r="AH884" s="1"/>
      <c r="AP884" s="1"/>
      <c r="AX884" s="1"/>
      <c r="BF884" s="1"/>
      <c r="BN884" s="1"/>
      <c r="BV884" s="1"/>
    </row>
    <row r="885" spans="2:74" ht="14.25" customHeight="1">
      <c r="B885" s="1"/>
      <c r="D885" s="2"/>
      <c r="E885" s="2"/>
      <c r="F885" s="2"/>
      <c r="J885" s="1"/>
      <c r="R885" s="1"/>
      <c r="Z885" s="1"/>
      <c r="AH885" s="1"/>
      <c r="AP885" s="1"/>
      <c r="AX885" s="1"/>
      <c r="BF885" s="1"/>
      <c r="BN885" s="1"/>
      <c r="BV885" s="1"/>
    </row>
    <row r="886" spans="2:74" ht="14.25" customHeight="1">
      <c r="B886" s="1"/>
      <c r="D886" s="2"/>
      <c r="E886" s="2"/>
      <c r="F886" s="2"/>
      <c r="J886" s="1"/>
      <c r="R886" s="1"/>
      <c r="Z886" s="1"/>
      <c r="AH886" s="1"/>
      <c r="AP886" s="1"/>
      <c r="AX886" s="1"/>
      <c r="BF886" s="1"/>
      <c r="BN886" s="1"/>
      <c r="BV886" s="1"/>
    </row>
    <row r="887" spans="2:74" ht="14.25" customHeight="1">
      <c r="B887" s="1"/>
      <c r="D887" s="2"/>
      <c r="E887" s="2"/>
      <c r="F887" s="2"/>
      <c r="J887" s="1"/>
      <c r="R887" s="1"/>
      <c r="Z887" s="1"/>
      <c r="AH887" s="1"/>
      <c r="AP887" s="1"/>
      <c r="AX887" s="1"/>
      <c r="BF887" s="1"/>
      <c r="BN887" s="1"/>
      <c r="BV887" s="1"/>
    </row>
    <row r="888" spans="2:74" ht="14.25" customHeight="1">
      <c r="B888" s="1"/>
      <c r="D888" s="2"/>
      <c r="E888" s="2"/>
      <c r="F888" s="2"/>
      <c r="J888" s="1"/>
      <c r="R888" s="1"/>
      <c r="Z888" s="1"/>
      <c r="AH888" s="1"/>
      <c r="AP888" s="1"/>
      <c r="AX888" s="1"/>
      <c r="BF888" s="1"/>
      <c r="BN888" s="1"/>
      <c r="BV888" s="1"/>
    </row>
    <row r="889" spans="2:74" ht="14.25" customHeight="1">
      <c r="B889" s="1"/>
      <c r="D889" s="2"/>
      <c r="E889" s="2"/>
      <c r="F889" s="2"/>
      <c r="J889" s="1"/>
      <c r="R889" s="1"/>
      <c r="Z889" s="1"/>
      <c r="AH889" s="1"/>
      <c r="AP889" s="1"/>
      <c r="AX889" s="1"/>
      <c r="BF889" s="1"/>
      <c r="BN889" s="1"/>
      <c r="BV889" s="1"/>
    </row>
    <row r="890" spans="2:74" ht="14.25" customHeight="1">
      <c r="B890" s="1"/>
      <c r="D890" s="2"/>
      <c r="E890" s="2"/>
      <c r="F890" s="2"/>
      <c r="J890" s="1"/>
      <c r="R890" s="1"/>
      <c r="Z890" s="1"/>
      <c r="AH890" s="1"/>
      <c r="AP890" s="1"/>
      <c r="AX890" s="1"/>
      <c r="BF890" s="1"/>
      <c r="BN890" s="1"/>
      <c r="BV890" s="1"/>
    </row>
    <row r="891" spans="2:74" ht="14.25" customHeight="1">
      <c r="B891" s="1"/>
      <c r="D891" s="2"/>
      <c r="E891" s="2"/>
      <c r="F891" s="2"/>
      <c r="J891" s="1"/>
      <c r="R891" s="1"/>
      <c r="Z891" s="1"/>
      <c r="AH891" s="1"/>
      <c r="AP891" s="1"/>
      <c r="AX891" s="1"/>
      <c r="BF891" s="1"/>
      <c r="BN891" s="1"/>
      <c r="BV891" s="1"/>
    </row>
    <row r="892" spans="2:74" ht="14.25" customHeight="1">
      <c r="B892" s="1"/>
      <c r="D892" s="2"/>
      <c r="E892" s="2"/>
      <c r="F892" s="2"/>
      <c r="J892" s="1"/>
      <c r="R892" s="1"/>
      <c r="Z892" s="1"/>
      <c r="AH892" s="1"/>
      <c r="AP892" s="1"/>
      <c r="AX892" s="1"/>
      <c r="BF892" s="1"/>
      <c r="BN892" s="1"/>
      <c r="BV892" s="1"/>
    </row>
    <row r="893" spans="2:74" ht="14.25" customHeight="1">
      <c r="B893" s="1"/>
      <c r="D893" s="2"/>
      <c r="E893" s="2"/>
      <c r="F893" s="2"/>
      <c r="J893" s="1"/>
      <c r="R893" s="1"/>
      <c r="Z893" s="1"/>
      <c r="AH893" s="1"/>
      <c r="AP893" s="1"/>
      <c r="AX893" s="1"/>
      <c r="BF893" s="1"/>
      <c r="BN893" s="1"/>
      <c r="BV893" s="1"/>
    </row>
    <row r="894" spans="2:74" ht="14.25" customHeight="1">
      <c r="B894" s="1"/>
      <c r="D894" s="2"/>
      <c r="E894" s="2"/>
      <c r="F894" s="2"/>
      <c r="J894" s="1"/>
      <c r="R894" s="1"/>
      <c r="Z894" s="1"/>
      <c r="AH894" s="1"/>
      <c r="AP894" s="1"/>
      <c r="AX894" s="1"/>
      <c r="BF894" s="1"/>
      <c r="BN894" s="1"/>
      <c r="BV894" s="1"/>
    </row>
    <row r="895" spans="2:74" ht="14.25" customHeight="1">
      <c r="B895" s="1"/>
      <c r="D895" s="2"/>
      <c r="E895" s="2"/>
      <c r="F895" s="2"/>
      <c r="J895" s="1"/>
      <c r="R895" s="1"/>
      <c r="Z895" s="1"/>
      <c r="AH895" s="1"/>
      <c r="AP895" s="1"/>
      <c r="AX895" s="1"/>
      <c r="BF895" s="1"/>
      <c r="BN895" s="1"/>
      <c r="BV895" s="1"/>
    </row>
    <row r="896" spans="2:74" ht="14.25" customHeight="1">
      <c r="B896" s="1"/>
      <c r="D896" s="2"/>
      <c r="E896" s="2"/>
      <c r="F896" s="2"/>
      <c r="J896" s="1"/>
      <c r="R896" s="1"/>
      <c r="Z896" s="1"/>
      <c r="AH896" s="1"/>
      <c r="AP896" s="1"/>
      <c r="AX896" s="1"/>
      <c r="BF896" s="1"/>
      <c r="BN896" s="1"/>
      <c r="BV896" s="1"/>
    </row>
    <row r="897" spans="2:74" ht="14.25" customHeight="1">
      <c r="B897" s="1"/>
      <c r="D897" s="2"/>
      <c r="E897" s="2"/>
      <c r="F897" s="2"/>
      <c r="J897" s="1"/>
      <c r="R897" s="1"/>
      <c r="Z897" s="1"/>
      <c r="AH897" s="1"/>
      <c r="AP897" s="1"/>
      <c r="AX897" s="1"/>
      <c r="BF897" s="1"/>
      <c r="BN897" s="1"/>
      <c r="BV897" s="1"/>
    </row>
    <row r="898" spans="2:74" ht="14.25" customHeight="1">
      <c r="B898" s="1"/>
      <c r="D898" s="2"/>
      <c r="E898" s="2"/>
      <c r="F898" s="2"/>
      <c r="J898" s="1"/>
      <c r="R898" s="1"/>
      <c r="Z898" s="1"/>
      <c r="AH898" s="1"/>
      <c r="AP898" s="1"/>
      <c r="AX898" s="1"/>
      <c r="BF898" s="1"/>
      <c r="BN898" s="1"/>
      <c r="BV898" s="1"/>
    </row>
    <row r="899" spans="2:74" ht="14.25" customHeight="1">
      <c r="B899" s="1"/>
      <c r="D899" s="2"/>
      <c r="E899" s="2"/>
      <c r="F899" s="2"/>
      <c r="J899" s="1"/>
      <c r="R899" s="1"/>
      <c r="Z899" s="1"/>
      <c r="AH899" s="1"/>
      <c r="AP899" s="1"/>
      <c r="AX899" s="1"/>
      <c r="BF899" s="1"/>
      <c r="BN899" s="1"/>
      <c r="BV899" s="1"/>
    </row>
    <row r="900" spans="2:74" ht="14.25" customHeight="1">
      <c r="B900" s="1"/>
      <c r="D900" s="2"/>
      <c r="E900" s="2"/>
      <c r="F900" s="2"/>
      <c r="J900" s="1"/>
      <c r="R900" s="1"/>
      <c r="Z900" s="1"/>
      <c r="AH900" s="1"/>
      <c r="AP900" s="1"/>
      <c r="AX900" s="1"/>
      <c r="BF900" s="1"/>
      <c r="BN900" s="1"/>
      <c r="BV900" s="1"/>
    </row>
    <row r="901" spans="2:74" ht="14.25" customHeight="1">
      <c r="B901" s="1"/>
      <c r="D901" s="2"/>
      <c r="E901" s="2"/>
      <c r="F901" s="2"/>
      <c r="J901" s="1"/>
      <c r="R901" s="1"/>
      <c r="Z901" s="1"/>
      <c r="AH901" s="1"/>
      <c r="AP901" s="1"/>
      <c r="AX901" s="1"/>
      <c r="BF901" s="1"/>
      <c r="BN901" s="1"/>
      <c r="BV901" s="1"/>
    </row>
    <row r="902" spans="2:74" ht="14.25" customHeight="1">
      <c r="B902" s="1"/>
      <c r="D902" s="2"/>
      <c r="E902" s="2"/>
      <c r="F902" s="2"/>
      <c r="J902" s="1"/>
      <c r="R902" s="1"/>
      <c r="Z902" s="1"/>
      <c r="AH902" s="1"/>
      <c r="AP902" s="1"/>
      <c r="AX902" s="1"/>
      <c r="BF902" s="1"/>
      <c r="BN902" s="1"/>
      <c r="BV902" s="1"/>
    </row>
    <row r="903" spans="2:74" ht="14.25" customHeight="1">
      <c r="B903" s="1"/>
      <c r="D903" s="2"/>
      <c r="E903" s="2"/>
      <c r="F903" s="2"/>
      <c r="J903" s="1"/>
      <c r="R903" s="1"/>
      <c r="Z903" s="1"/>
      <c r="AH903" s="1"/>
      <c r="AP903" s="1"/>
      <c r="AX903" s="1"/>
      <c r="BF903" s="1"/>
      <c r="BN903" s="1"/>
      <c r="BV903" s="1"/>
    </row>
    <row r="904" spans="2:74" ht="14.25" customHeight="1">
      <c r="B904" s="1"/>
      <c r="D904" s="2"/>
      <c r="E904" s="2"/>
      <c r="F904" s="2"/>
      <c r="J904" s="1"/>
      <c r="R904" s="1"/>
      <c r="Z904" s="1"/>
      <c r="AH904" s="1"/>
      <c r="AP904" s="1"/>
      <c r="AX904" s="1"/>
      <c r="BF904" s="1"/>
      <c r="BN904" s="1"/>
      <c r="BV904" s="1"/>
    </row>
    <row r="905" spans="2:74" ht="14.25" customHeight="1">
      <c r="B905" s="1"/>
      <c r="D905" s="2"/>
      <c r="E905" s="2"/>
      <c r="F905" s="2"/>
      <c r="J905" s="1"/>
      <c r="R905" s="1"/>
      <c r="Z905" s="1"/>
      <c r="AH905" s="1"/>
      <c r="AP905" s="1"/>
      <c r="AX905" s="1"/>
      <c r="BF905" s="1"/>
      <c r="BN905" s="1"/>
      <c r="BV905" s="1"/>
    </row>
    <row r="906" spans="2:74" ht="14.25" customHeight="1">
      <c r="B906" s="1"/>
      <c r="D906" s="2"/>
      <c r="E906" s="2"/>
      <c r="F906" s="2"/>
      <c r="J906" s="1"/>
      <c r="R906" s="1"/>
      <c r="Z906" s="1"/>
      <c r="AH906" s="1"/>
      <c r="AP906" s="1"/>
      <c r="AX906" s="1"/>
      <c r="BF906" s="1"/>
      <c r="BN906" s="1"/>
      <c r="BV906" s="1"/>
    </row>
    <row r="907" spans="2:74" ht="14.25" customHeight="1">
      <c r="B907" s="1"/>
      <c r="D907" s="2"/>
      <c r="E907" s="2"/>
      <c r="F907" s="2"/>
      <c r="J907" s="1"/>
      <c r="R907" s="1"/>
      <c r="Z907" s="1"/>
      <c r="AH907" s="1"/>
      <c r="AP907" s="1"/>
      <c r="AX907" s="1"/>
      <c r="BF907" s="1"/>
      <c r="BN907" s="1"/>
      <c r="BV907" s="1"/>
    </row>
    <row r="908" spans="2:74" ht="14.25" customHeight="1">
      <c r="B908" s="1"/>
      <c r="D908" s="2"/>
      <c r="E908" s="2"/>
      <c r="F908" s="2"/>
      <c r="J908" s="1"/>
      <c r="R908" s="1"/>
      <c r="Z908" s="1"/>
      <c r="AH908" s="1"/>
      <c r="AP908" s="1"/>
      <c r="AX908" s="1"/>
      <c r="BF908" s="1"/>
      <c r="BN908" s="1"/>
      <c r="BV908" s="1"/>
    </row>
    <row r="909" spans="2:74" ht="14.25" customHeight="1">
      <c r="B909" s="1"/>
      <c r="D909" s="2"/>
      <c r="E909" s="2"/>
      <c r="F909" s="2"/>
      <c r="J909" s="1"/>
      <c r="R909" s="1"/>
      <c r="Z909" s="1"/>
      <c r="AH909" s="1"/>
      <c r="AP909" s="1"/>
      <c r="AX909" s="1"/>
      <c r="BF909" s="1"/>
      <c r="BN909" s="1"/>
      <c r="BV909" s="1"/>
    </row>
    <row r="910" spans="2:74" ht="14.25" customHeight="1">
      <c r="B910" s="1"/>
      <c r="D910" s="2"/>
      <c r="E910" s="2"/>
      <c r="F910" s="2"/>
      <c r="J910" s="1"/>
      <c r="R910" s="1"/>
      <c r="Z910" s="1"/>
      <c r="AH910" s="1"/>
      <c r="AP910" s="1"/>
      <c r="AX910" s="1"/>
      <c r="BF910" s="1"/>
      <c r="BN910" s="1"/>
      <c r="BV910" s="1"/>
    </row>
    <row r="911" spans="2:74" ht="14.25" customHeight="1">
      <c r="B911" s="1"/>
      <c r="D911" s="2"/>
      <c r="E911" s="2"/>
      <c r="F911" s="2"/>
      <c r="J911" s="1"/>
      <c r="R911" s="1"/>
      <c r="Z911" s="1"/>
      <c r="AH911" s="1"/>
      <c r="AP911" s="1"/>
      <c r="AX911" s="1"/>
      <c r="BF911" s="1"/>
      <c r="BN911" s="1"/>
      <c r="BV911" s="1"/>
    </row>
    <row r="912" spans="2:74" ht="14.25" customHeight="1">
      <c r="B912" s="1"/>
      <c r="D912" s="2"/>
      <c r="E912" s="2"/>
      <c r="F912" s="2"/>
      <c r="J912" s="1"/>
      <c r="R912" s="1"/>
      <c r="Z912" s="1"/>
      <c r="AH912" s="1"/>
      <c r="AP912" s="1"/>
      <c r="AX912" s="1"/>
      <c r="BF912" s="1"/>
      <c r="BN912" s="1"/>
      <c r="BV912" s="1"/>
    </row>
    <row r="913" spans="2:74" ht="14.25" customHeight="1">
      <c r="B913" s="1"/>
      <c r="D913" s="2"/>
      <c r="E913" s="2"/>
      <c r="F913" s="2"/>
      <c r="J913" s="1"/>
      <c r="R913" s="1"/>
      <c r="Z913" s="1"/>
      <c r="AH913" s="1"/>
      <c r="AP913" s="1"/>
      <c r="AX913" s="1"/>
      <c r="BF913" s="1"/>
      <c r="BN913" s="1"/>
      <c r="BV913" s="1"/>
    </row>
    <row r="914" spans="2:74" ht="14.25" customHeight="1">
      <c r="B914" s="1"/>
      <c r="D914" s="2"/>
      <c r="E914" s="2"/>
      <c r="F914" s="2"/>
      <c r="J914" s="1"/>
      <c r="R914" s="1"/>
      <c r="Z914" s="1"/>
      <c r="AH914" s="1"/>
      <c r="AP914" s="1"/>
      <c r="AX914" s="1"/>
      <c r="BF914" s="1"/>
      <c r="BN914" s="1"/>
      <c r="BV914" s="1"/>
    </row>
    <row r="915" spans="2:74" ht="14.25" customHeight="1">
      <c r="B915" s="1"/>
      <c r="D915" s="2"/>
      <c r="E915" s="2"/>
      <c r="F915" s="2"/>
      <c r="J915" s="1"/>
      <c r="R915" s="1"/>
      <c r="Z915" s="1"/>
      <c r="AH915" s="1"/>
      <c r="AP915" s="1"/>
      <c r="AX915" s="1"/>
      <c r="BF915" s="1"/>
      <c r="BN915" s="1"/>
      <c r="BV915" s="1"/>
    </row>
    <row r="916" spans="2:74" ht="14.25" customHeight="1">
      <c r="B916" s="1"/>
      <c r="D916" s="2"/>
      <c r="E916" s="2"/>
      <c r="F916" s="2"/>
      <c r="J916" s="1"/>
      <c r="R916" s="1"/>
      <c r="Z916" s="1"/>
      <c r="AH916" s="1"/>
      <c r="AP916" s="1"/>
      <c r="AX916" s="1"/>
      <c r="BF916" s="1"/>
      <c r="BN916" s="1"/>
      <c r="BV916" s="1"/>
    </row>
    <row r="917" spans="2:74" ht="14.25" customHeight="1">
      <c r="B917" s="1"/>
      <c r="D917" s="2"/>
      <c r="E917" s="2"/>
      <c r="F917" s="2"/>
      <c r="J917" s="1"/>
      <c r="R917" s="1"/>
      <c r="Z917" s="1"/>
      <c r="AH917" s="1"/>
      <c r="AP917" s="1"/>
      <c r="AX917" s="1"/>
      <c r="BF917" s="1"/>
      <c r="BN917" s="1"/>
      <c r="BV917" s="1"/>
    </row>
    <row r="918" spans="2:74" ht="14.25" customHeight="1">
      <c r="B918" s="1"/>
      <c r="D918" s="2"/>
      <c r="E918" s="2"/>
      <c r="F918" s="2"/>
      <c r="J918" s="1"/>
      <c r="R918" s="1"/>
      <c r="Z918" s="1"/>
      <c r="AH918" s="1"/>
      <c r="AP918" s="1"/>
      <c r="AX918" s="1"/>
      <c r="BF918" s="1"/>
      <c r="BN918" s="1"/>
      <c r="BV918" s="1"/>
    </row>
    <row r="919" spans="2:74" ht="14.25" customHeight="1">
      <c r="B919" s="1"/>
      <c r="D919" s="2"/>
      <c r="E919" s="2"/>
      <c r="F919" s="2"/>
      <c r="J919" s="1"/>
      <c r="R919" s="1"/>
      <c r="Z919" s="1"/>
      <c r="AH919" s="1"/>
      <c r="AP919" s="1"/>
      <c r="AX919" s="1"/>
      <c r="BF919" s="1"/>
      <c r="BN919" s="1"/>
      <c r="BV919" s="1"/>
    </row>
    <row r="920" spans="2:74" ht="14.25" customHeight="1">
      <c r="B920" s="1"/>
      <c r="D920" s="2"/>
      <c r="E920" s="2"/>
      <c r="F920" s="2"/>
      <c r="J920" s="1"/>
      <c r="R920" s="1"/>
      <c r="Z920" s="1"/>
      <c r="AH920" s="1"/>
      <c r="AP920" s="1"/>
      <c r="AX920" s="1"/>
      <c r="BF920" s="1"/>
      <c r="BN920" s="1"/>
      <c r="BV920" s="1"/>
    </row>
    <row r="921" spans="2:74" ht="14.25" customHeight="1">
      <c r="B921" s="1"/>
      <c r="D921" s="2"/>
      <c r="E921" s="2"/>
      <c r="F921" s="2"/>
      <c r="J921" s="1"/>
      <c r="R921" s="1"/>
      <c r="Z921" s="1"/>
      <c r="AH921" s="1"/>
      <c r="AP921" s="1"/>
      <c r="AX921" s="1"/>
      <c r="BF921" s="1"/>
      <c r="BN921" s="1"/>
      <c r="BV921" s="1"/>
    </row>
    <row r="922" spans="2:74" ht="14.25" customHeight="1">
      <c r="B922" s="1"/>
      <c r="D922" s="2"/>
      <c r="E922" s="2"/>
      <c r="F922" s="2"/>
      <c r="J922" s="1"/>
      <c r="R922" s="1"/>
      <c r="Z922" s="1"/>
      <c r="AH922" s="1"/>
      <c r="AP922" s="1"/>
      <c r="AX922" s="1"/>
      <c r="BF922" s="1"/>
      <c r="BN922" s="1"/>
      <c r="BV922" s="1"/>
    </row>
    <row r="923" spans="2:74" ht="14.25" customHeight="1">
      <c r="B923" s="1"/>
      <c r="D923" s="2"/>
      <c r="E923" s="2"/>
      <c r="F923" s="2"/>
      <c r="J923" s="1"/>
      <c r="R923" s="1"/>
      <c r="Z923" s="1"/>
      <c r="AH923" s="1"/>
      <c r="AP923" s="1"/>
      <c r="AX923" s="1"/>
      <c r="BF923" s="1"/>
      <c r="BN923" s="1"/>
      <c r="BV923" s="1"/>
    </row>
    <row r="924" spans="2:74" ht="14.25" customHeight="1">
      <c r="B924" s="1"/>
      <c r="D924" s="2"/>
      <c r="E924" s="2"/>
      <c r="F924" s="2"/>
      <c r="J924" s="1"/>
      <c r="R924" s="1"/>
      <c r="Z924" s="1"/>
      <c r="AH924" s="1"/>
      <c r="AP924" s="1"/>
      <c r="AX924" s="1"/>
      <c r="BF924" s="1"/>
      <c r="BN924" s="1"/>
      <c r="BV924" s="1"/>
    </row>
    <row r="925" spans="2:74" ht="14.25" customHeight="1">
      <c r="B925" s="1"/>
      <c r="D925" s="2"/>
      <c r="E925" s="2"/>
      <c r="F925" s="2"/>
      <c r="J925" s="1"/>
      <c r="R925" s="1"/>
      <c r="Z925" s="1"/>
      <c r="AH925" s="1"/>
      <c r="AP925" s="1"/>
      <c r="AX925" s="1"/>
      <c r="BF925" s="1"/>
      <c r="BN925" s="1"/>
      <c r="BV925" s="1"/>
    </row>
    <row r="926" spans="2:74" ht="14.25" customHeight="1">
      <c r="B926" s="1"/>
      <c r="D926" s="2"/>
      <c r="E926" s="2"/>
      <c r="F926" s="2"/>
      <c r="J926" s="1"/>
      <c r="R926" s="1"/>
      <c r="Z926" s="1"/>
      <c r="AH926" s="1"/>
      <c r="AP926" s="1"/>
      <c r="AX926" s="1"/>
      <c r="BF926" s="1"/>
      <c r="BN926" s="1"/>
      <c r="BV926" s="1"/>
    </row>
    <row r="927" spans="2:74" ht="14.25" customHeight="1">
      <c r="B927" s="1"/>
      <c r="D927" s="2"/>
      <c r="E927" s="2"/>
      <c r="F927" s="2"/>
      <c r="J927" s="1"/>
      <c r="R927" s="1"/>
      <c r="Z927" s="1"/>
      <c r="AH927" s="1"/>
      <c r="AP927" s="1"/>
      <c r="AX927" s="1"/>
      <c r="BF927" s="1"/>
      <c r="BN927" s="1"/>
      <c r="BV927" s="1"/>
    </row>
    <row r="928" spans="2:74" ht="14.25" customHeight="1">
      <c r="B928" s="1"/>
      <c r="D928" s="2"/>
      <c r="E928" s="2"/>
      <c r="F928" s="2"/>
      <c r="J928" s="1"/>
      <c r="R928" s="1"/>
      <c r="Z928" s="1"/>
      <c r="AH928" s="1"/>
      <c r="AP928" s="1"/>
      <c r="AX928" s="1"/>
      <c r="BF928" s="1"/>
      <c r="BN928" s="1"/>
      <c r="BV928" s="1"/>
    </row>
    <row r="929" spans="2:74" ht="14.25" customHeight="1">
      <c r="B929" s="1"/>
      <c r="D929" s="2"/>
      <c r="E929" s="2"/>
      <c r="F929" s="2"/>
      <c r="J929" s="1"/>
      <c r="R929" s="1"/>
      <c r="Z929" s="1"/>
      <c r="AH929" s="1"/>
      <c r="AP929" s="1"/>
      <c r="AX929" s="1"/>
      <c r="BF929" s="1"/>
      <c r="BN929" s="1"/>
      <c r="BV929" s="1"/>
    </row>
    <row r="930" spans="2:74" ht="14.25" customHeight="1">
      <c r="B930" s="1"/>
      <c r="D930" s="2"/>
      <c r="E930" s="2"/>
      <c r="F930" s="2"/>
      <c r="J930" s="1"/>
      <c r="R930" s="1"/>
      <c r="Z930" s="1"/>
      <c r="AH930" s="1"/>
      <c r="AP930" s="1"/>
      <c r="AX930" s="1"/>
      <c r="BF930" s="1"/>
      <c r="BN930" s="1"/>
      <c r="BV930" s="1"/>
    </row>
    <row r="931" spans="2:74" ht="14.25" customHeight="1">
      <c r="B931" s="1"/>
      <c r="D931" s="2"/>
      <c r="E931" s="2"/>
      <c r="F931" s="2"/>
      <c r="J931" s="1"/>
      <c r="R931" s="1"/>
      <c r="Z931" s="1"/>
      <c r="AH931" s="1"/>
      <c r="AP931" s="1"/>
      <c r="AX931" s="1"/>
      <c r="BF931" s="1"/>
      <c r="BN931" s="1"/>
      <c r="BV931" s="1"/>
    </row>
    <row r="932" spans="2:74" ht="14.25" customHeight="1">
      <c r="B932" s="1"/>
      <c r="D932" s="2"/>
      <c r="E932" s="2"/>
      <c r="F932" s="2"/>
      <c r="J932" s="1"/>
      <c r="R932" s="1"/>
      <c r="Z932" s="1"/>
      <c r="AH932" s="1"/>
      <c r="AP932" s="1"/>
      <c r="AX932" s="1"/>
      <c r="BF932" s="1"/>
      <c r="BN932" s="1"/>
      <c r="BV932" s="1"/>
    </row>
    <row r="933" spans="2:74" ht="14.25" customHeight="1">
      <c r="B933" s="1"/>
      <c r="D933" s="2"/>
      <c r="E933" s="2"/>
      <c r="F933" s="2"/>
      <c r="J933" s="1"/>
      <c r="R933" s="1"/>
      <c r="Z933" s="1"/>
      <c r="AH933" s="1"/>
      <c r="AP933" s="1"/>
      <c r="AX933" s="1"/>
      <c r="BF933" s="1"/>
      <c r="BN933" s="1"/>
      <c r="BV933" s="1"/>
    </row>
    <row r="934" spans="2:74" ht="14.25" customHeight="1">
      <c r="B934" s="1"/>
      <c r="D934" s="2"/>
      <c r="E934" s="2"/>
      <c r="F934" s="2"/>
      <c r="J934" s="1"/>
      <c r="R934" s="1"/>
      <c r="Z934" s="1"/>
      <c r="AH934" s="1"/>
      <c r="AP934" s="1"/>
      <c r="AX934" s="1"/>
      <c r="BF934" s="1"/>
      <c r="BN934" s="1"/>
      <c r="BV934" s="1"/>
    </row>
    <row r="935" spans="2:74" ht="14.25" customHeight="1">
      <c r="B935" s="1"/>
      <c r="D935" s="2"/>
      <c r="E935" s="2"/>
      <c r="F935" s="2"/>
      <c r="J935" s="1"/>
      <c r="R935" s="1"/>
      <c r="Z935" s="1"/>
      <c r="AH935" s="1"/>
      <c r="AP935" s="1"/>
      <c r="AX935" s="1"/>
      <c r="BF935" s="1"/>
      <c r="BN935" s="1"/>
      <c r="BV935" s="1"/>
    </row>
    <row r="936" spans="2:74" ht="14.25" customHeight="1">
      <c r="B936" s="1"/>
      <c r="D936" s="2"/>
      <c r="E936" s="2"/>
      <c r="F936" s="2"/>
      <c r="J936" s="1"/>
      <c r="R936" s="1"/>
      <c r="Z936" s="1"/>
      <c r="AH936" s="1"/>
      <c r="AP936" s="1"/>
      <c r="AX936" s="1"/>
      <c r="BF936" s="1"/>
      <c r="BN936" s="1"/>
      <c r="BV936" s="1"/>
    </row>
    <row r="937" spans="2:74" ht="14.25" customHeight="1">
      <c r="B937" s="1"/>
      <c r="D937" s="2"/>
      <c r="E937" s="2"/>
      <c r="F937" s="2"/>
      <c r="J937" s="1"/>
      <c r="R937" s="1"/>
      <c r="Z937" s="1"/>
      <c r="AH937" s="1"/>
      <c r="AP937" s="1"/>
      <c r="AX937" s="1"/>
      <c r="BF937" s="1"/>
      <c r="BN937" s="1"/>
      <c r="BV937" s="1"/>
    </row>
    <row r="938" spans="2:74" ht="14.25" customHeight="1">
      <c r="B938" s="1"/>
      <c r="D938" s="2"/>
      <c r="E938" s="2"/>
      <c r="F938" s="2"/>
      <c r="J938" s="1"/>
      <c r="R938" s="1"/>
      <c r="Z938" s="1"/>
      <c r="AH938" s="1"/>
      <c r="AP938" s="1"/>
      <c r="AX938" s="1"/>
      <c r="BF938" s="1"/>
      <c r="BN938" s="1"/>
      <c r="BV938" s="1"/>
    </row>
    <row r="939" spans="2:74" ht="14.25" customHeight="1">
      <c r="B939" s="1"/>
      <c r="D939" s="2"/>
      <c r="E939" s="2"/>
      <c r="F939" s="2"/>
      <c r="J939" s="1"/>
      <c r="R939" s="1"/>
      <c r="Z939" s="1"/>
      <c r="AH939" s="1"/>
      <c r="AP939" s="1"/>
      <c r="AX939" s="1"/>
      <c r="BF939" s="1"/>
      <c r="BN939" s="1"/>
      <c r="BV939" s="1"/>
    </row>
    <row r="940" spans="2:74" ht="14.25" customHeight="1">
      <c r="B940" s="1"/>
      <c r="D940" s="2"/>
      <c r="E940" s="2"/>
      <c r="F940" s="2"/>
      <c r="J940" s="1"/>
      <c r="R940" s="1"/>
      <c r="Z940" s="1"/>
      <c r="AH940" s="1"/>
      <c r="AP940" s="1"/>
      <c r="AX940" s="1"/>
      <c r="BF940" s="1"/>
      <c r="BN940" s="1"/>
      <c r="BV940" s="1"/>
    </row>
    <row r="941" spans="2:74" ht="14.25" customHeight="1">
      <c r="B941" s="1"/>
      <c r="D941" s="2"/>
      <c r="E941" s="2"/>
      <c r="F941" s="2"/>
      <c r="J941" s="1"/>
      <c r="R941" s="1"/>
      <c r="Z941" s="1"/>
      <c r="AH941" s="1"/>
      <c r="AP941" s="1"/>
      <c r="AX941" s="1"/>
      <c r="BF941" s="1"/>
      <c r="BN941" s="1"/>
      <c r="BV941" s="1"/>
    </row>
    <row r="942" spans="2:74" ht="14.25" customHeight="1">
      <c r="B942" s="1"/>
      <c r="D942" s="2"/>
      <c r="E942" s="2"/>
      <c r="F942" s="2"/>
      <c r="J942" s="1"/>
      <c r="R942" s="1"/>
      <c r="Z942" s="1"/>
      <c r="AH942" s="1"/>
      <c r="AP942" s="1"/>
      <c r="AX942" s="1"/>
      <c r="BF942" s="1"/>
      <c r="BN942" s="1"/>
      <c r="BV942" s="1"/>
    </row>
    <row r="943" spans="2:74" ht="14.25" customHeight="1">
      <c r="B943" s="1"/>
      <c r="D943" s="2"/>
      <c r="E943" s="2"/>
      <c r="F943" s="2"/>
      <c r="J943" s="1"/>
      <c r="R943" s="1"/>
      <c r="Z943" s="1"/>
      <c r="AH943" s="1"/>
      <c r="AP943" s="1"/>
      <c r="AX943" s="1"/>
      <c r="BF943" s="1"/>
      <c r="BN943" s="1"/>
      <c r="BV943" s="1"/>
    </row>
    <row r="944" spans="2:74" ht="14.25" customHeight="1">
      <c r="B944" s="1"/>
      <c r="D944" s="2"/>
      <c r="E944" s="2"/>
      <c r="F944" s="2"/>
      <c r="J944" s="1"/>
      <c r="R944" s="1"/>
      <c r="Z944" s="1"/>
      <c r="AH944" s="1"/>
      <c r="AP944" s="1"/>
      <c r="AX944" s="1"/>
      <c r="BF944" s="1"/>
      <c r="BN944" s="1"/>
      <c r="BV944" s="1"/>
    </row>
    <row r="945" spans="2:74" ht="14.25" customHeight="1">
      <c r="B945" s="1"/>
      <c r="D945" s="2"/>
      <c r="E945" s="2"/>
      <c r="F945" s="2"/>
      <c r="J945" s="1"/>
      <c r="R945" s="1"/>
      <c r="Z945" s="1"/>
      <c r="AH945" s="1"/>
      <c r="AP945" s="1"/>
      <c r="AX945" s="1"/>
      <c r="BF945" s="1"/>
      <c r="BN945" s="1"/>
      <c r="BV945" s="1"/>
    </row>
    <row r="946" spans="2:74" ht="14.25" customHeight="1">
      <c r="B946" s="1"/>
      <c r="D946" s="2"/>
      <c r="E946" s="2"/>
      <c r="F946" s="2"/>
      <c r="J946" s="1"/>
      <c r="R946" s="1"/>
      <c r="Z946" s="1"/>
      <c r="AH946" s="1"/>
      <c r="AP946" s="1"/>
      <c r="AX946" s="1"/>
      <c r="BF946" s="1"/>
      <c r="BN946" s="1"/>
      <c r="BV946" s="1"/>
    </row>
    <row r="947" spans="2:74" ht="14.25" customHeight="1">
      <c r="B947" s="1"/>
      <c r="D947" s="2"/>
      <c r="E947" s="2"/>
      <c r="F947" s="2"/>
      <c r="J947" s="1"/>
      <c r="R947" s="1"/>
      <c r="Z947" s="1"/>
      <c r="AH947" s="1"/>
      <c r="AP947" s="1"/>
      <c r="AX947" s="1"/>
      <c r="BF947" s="1"/>
      <c r="BN947" s="1"/>
      <c r="BV947" s="1"/>
    </row>
    <row r="948" spans="2:74" ht="14.25" customHeight="1">
      <c r="B948" s="1"/>
      <c r="D948" s="2"/>
      <c r="E948" s="2"/>
      <c r="F948" s="2"/>
      <c r="J948" s="1"/>
      <c r="R948" s="1"/>
      <c r="Z948" s="1"/>
      <c r="AH948" s="1"/>
      <c r="AP948" s="1"/>
      <c r="AX948" s="1"/>
      <c r="BF948" s="1"/>
      <c r="BN948" s="1"/>
      <c r="BV948" s="1"/>
    </row>
    <row r="949" spans="2:74" ht="14.25" customHeight="1">
      <c r="B949" s="1"/>
      <c r="D949" s="2"/>
      <c r="E949" s="2"/>
      <c r="F949" s="2"/>
      <c r="J949" s="1"/>
      <c r="R949" s="1"/>
      <c r="Z949" s="1"/>
      <c r="AH949" s="1"/>
      <c r="AP949" s="1"/>
      <c r="AX949" s="1"/>
      <c r="BF949" s="1"/>
      <c r="BN949" s="1"/>
      <c r="BV949" s="1"/>
    </row>
    <row r="950" spans="2:74" ht="14.25" customHeight="1">
      <c r="B950" s="1"/>
      <c r="D950" s="2"/>
      <c r="E950" s="2"/>
      <c r="F950" s="2"/>
      <c r="J950" s="1"/>
      <c r="R950" s="1"/>
      <c r="Z950" s="1"/>
      <c r="AH950" s="1"/>
      <c r="AP950" s="1"/>
      <c r="AX950" s="1"/>
      <c r="BF950" s="1"/>
      <c r="BN950" s="1"/>
      <c r="BV950" s="1"/>
    </row>
    <row r="951" spans="2:74" ht="14.25" customHeight="1">
      <c r="B951" s="1"/>
      <c r="D951" s="2"/>
      <c r="E951" s="2"/>
      <c r="F951" s="2"/>
      <c r="J951" s="1"/>
      <c r="R951" s="1"/>
      <c r="Z951" s="1"/>
      <c r="AH951" s="1"/>
      <c r="AP951" s="1"/>
      <c r="AX951" s="1"/>
      <c r="BF951" s="1"/>
      <c r="BN951" s="1"/>
      <c r="BV951" s="1"/>
    </row>
    <row r="952" spans="2:74" ht="14.25" customHeight="1">
      <c r="B952" s="1"/>
      <c r="D952" s="2"/>
      <c r="E952" s="2"/>
      <c r="F952" s="2"/>
      <c r="J952" s="1"/>
      <c r="R952" s="1"/>
      <c r="Z952" s="1"/>
      <c r="AH952" s="1"/>
      <c r="AP952" s="1"/>
      <c r="AX952" s="1"/>
      <c r="BF952" s="1"/>
      <c r="BN952" s="1"/>
      <c r="BV952" s="1"/>
    </row>
    <row r="953" spans="2:74" ht="14.25" customHeight="1">
      <c r="B953" s="1"/>
      <c r="D953" s="2"/>
      <c r="E953" s="2"/>
      <c r="F953" s="2"/>
      <c r="J953" s="1"/>
      <c r="R953" s="1"/>
      <c r="Z953" s="1"/>
      <c r="AH953" s="1"/>
      <c r="AP953" s="1"/>
      <c r="AX953" s="1"/>
      <c r="BF953" s="1"/>
      <c r="BN953" s="1"/>
      <c r="BV953" s="1"/>
    </row>
    <row r="954" spans="2:74" ht="14.25" customHeight="1">
      <c r="B954" s="1"/>
      <c r="D954" s="2"/>
      <c r="E954" s="2"/>
      <c r="F954" s="2"/>
      <c r="J954" s="1"/>
      <c r="R954" s="1"/>
      <c r="Z954" s="1"/>
      <c r="AH954" s="1"/>
      <c r="AP954" s="1"/>
      <c r="AX954" s="1"/>
      <c r="BF954" s="1"/>
      <c r="BN954" s="1"/>
      <c r="BV954" s="1"/>
    </row>
    <row r="955" spans="2:74" ht="14.25" customHeight="1">
      <c r="B955" s="1"/>
      <c r="D955" s="2"/>
      <c r="E955" s="2"/>
      <c r="F955" s="2"/>
      <c r="J955" s="1"/>
      <c r="R955" s="1"/>
      <c r="Z955" s="1"/>
      <c r="AH955" s="1"/>
      <c r="AP955" s="1"/>
      <c r="AX955" s="1"/>
      <c r="BF955" s="1"/>
      <c r="BN955" s="1"/>
      <c r="BV955" s="1"/>
    </row>
    <row r="956" spans="2:74" ht="14.25" customHeight="1">
      <c r="B956" s="1"/>
      <c r="D956" s="2"/>
      <c r="E956" s="2"/>
      <c r="F956" s="2"/>
      <c r="J956" s="1"/>
      <c r="R956" s="1"/>
      <c r="Z956" s="1"/>
      <c r="AH956" s="1"/>
      <c r="AP956" s="1"/>
      <c r="AX956" s="1"/>
      <c r="BF956" s="1"/>
      <c r="BN956" s="1"/>
      <c r="BV956" s="1"/>
    </row>
    <row r="957" spans="2:74" ht="14.25" customHeight="1">
      <c r="B957" s="1"/>
      <c r="D957" s="2"/>
      <c r="E957" s="2"/>
      <c r="F957" s="2"/>
      <c r="J957" s="1"/>
      <c r="R957" s="1"/>
      <c r="Z957" s="1"/>
      <c r="AH957" s="1"/>
      <c r="AP957" s="1"/>
      <c r="AX957" s="1"/>
      <c r="BF957" s="1"/>
      <c r="BN957" s="1"/>
      <c r="BV957" s="1"/>
    </row>
    <row r="958" spans="2:74" ht="14.25" customHeight="1">
      <c r="B958" s="1"/>
      <c r="D958" s="2"/>
      <c r="E958" s="2"/>
      <c r="F958" s="2"/>
      <c r="J958" s="1"/>
      <c r="R958" s="1"/>
      <c r="Z958" s="1"/>
      <c r="AH958" s="1"/>
      <c r="AP958" s="1"/>
      <c r="AX958" s="1"/>
      <c r="BF958" s="1"/>
      <c r="BN958" s="1"/>
      <c r="BV958" s="1"/>
    </row>
    <row r="959" spans="2:74" ht="14.25" customHeight="1">
      <c r="B959" s="1"/>
      <c r="D959" s="2"/>
      <c r="E959" s="2"/>
      <c r="F959" s="2"/>
      <c r="J959" s="1"/>
      <c r="R959" s="1"/>
      <c r="Z959" s="1"/>
      <c r="AH959" s="1"/>
      <c r="AP959" s="1"/>
      <c r="AX959" s="1"/>
      <c r="BF959" s="1"/>
      <c r="BN959" s="1"/>
      <c r="BV959" s="1"/>
    </row>
    <row r="960" spans="2:74" ht="14.25" customHeight="1">
      <c r="B960" s="1"/>
      <c r="D960" s="2"/>
      <c r="E960" s="2"/>
      <c r="F960" s="2"/>
      <c r="J960" s="1"/>
      <c r="R960" s="1"/>
      <c r="Z960" s="1"/>
      <c r="AH960" s="1"/>
      <c r="AP960" s="1"/>
      <c r="AX960" s="1"/>
      <c r="BF960" s="1"/>
      <c r="BN960" s="1"/>
      <c r="BV960" s="1"/>
    </row>
    <row r="961" spans="2:74" ht="14.25" customHeight="1">
      <c r="B961" s="1"/>
      <c r="D961" s="2"/>
      <c r="E961" s="2"/>
      <c r="F961" s="2"/>
      <c r="J961" s="1"/>
      <c r="R961" s="1"/>
      <c r="Z961" s="1"/>
      <c r="AH961" s="1"/>
      <c r="AP961" s="1"/>
      <c r="AX961" s="1"/>
      <c r="BF961" s="1"/>
      <c r="BN961" s="1"/>
      <c r="BV961" s="1"/>
    </row>
    <row r="962" spans="2:74" ht="14.25" customHeight="1">
      <c r="B962" s="1"/>
      <c r="D962" s="2"/>
      <c r="E962" s="2"/>
      <c r="F962" s="2"/>
      <c r="J962" s="1"/>
      <c r="R962" s="1"/>
      <c r="Z962" s="1"/>
      <c r="AH962" s="1"/>
      <c r="AP962" s="1"/>
      <c r="AX962" s="1"/>
      <c r="BF962" s="1"/>
      <c r="BN962" s="1"/>
      <c r="BV962" s="1"/>
    </row>
    <row r="963" spans="2:74" ht="14.25" customHeight="1">
      <c r="B963" s="1"/>
      <c r="D963" s="2"/>
      <c r="E963" s="2"/>
      <c r="F963" s="2"/>
      <c r="J963" s="1"/>
      <c r="R963" s="1"/>
      <c r="Z963" s="1"/>
      <c r="AH963" s="1"/>
      <c r="AP963" s="1"/>
      <c r="AX963" s="1"/>
      <c r="BF963" s="1"/>
      <c r="BN963" s="1"/>
      <c r="BV963" s="1"/>
    </row>
    <row r="964" spans="2:74" ht="14.25" customHeight="1">
      <c r="B964" s="1"/>
      <c r="D964" s="2"/>
      <c r="E964" s="2"/>
      <c r="F964" s="2"/>
      <c r="J964" s="1"/>
      <c r="R964" s="1"/>
      <c r="Z964" s="1"/>
      <c r="AH964" s="1"/>
      <c r="AP964" s="1"/>
      <c r="AX964" s="1"/>
      <c r="BF964" s="1"/>
      <c r="BN964" s="1"/>
      <c r="BV964" s="1"/>
    </row>
    <row r="965" spans="2:74" ht="14.25" customHeight="1">
      <c r="B965" s="1"/>
      <c r="D965" s="2"/>
      <c r="E965" s="2"/>
      <c r="F965" s="2"/>
      <c r="J965" s="1"/>
      <c r="R965" s="1"/>
      <c r="Z965" s="1"/>
      <c r="AH965" s="1"/>
      <c r="AP965" s="1"/>
      <c r="AX965" s="1"/>
      <c r="BF965" s="1"/>
      <c r="BN965" s="1"/>
      <c r="BV965" s="1"/>
    </row>
    <row r="966" spans="2:74" ht="14.25" customHeight="1">
      <c r="B966" s="1"/>
      <c r="D966" s="2"/>
      <c r="E966" s="2"/>
      <c r="F966" s="2"/>
      <c r="J966" s="1"/>
      <c r="R966" s="1"/>
      <c r="Z966" s="1"/>
      <c r="AH966" s="1"/>
      <c r="AP966" s="1"/>
      <c r="AX966" s="1"/>
      <c r="BF966" s="1"/>
      <c r="BN966" s="1"/>
      <c r="BV966" s="1"/>
    </row>
    <row r="967" spans="2:74" ht="14.25" customHeight="1">
      <c r="B967" s="1"/>
      <c r="D967" s="2"/>
      <c r="E967" s="2"/>
      <c r="F967" s="2"/>
      <c r="J967" s="1"/>
      <c r="R967" s="1"/>
      <c r="Z967" s="1"/>
      <c r="AH967" s="1"/>
      <c r="AP967" s="1"/>
      <c r="AX967" s="1"/>
      <c r="BF967" s="1"/>
      <c r="BN967" s="1"/>
      <c r="BV967" s="1"/>
    </row>
    <row r="968" spans="2:74" ht="14.25" customHeight="1">
      <c r="B968" s="1"/>
      <c r="D968" s="2"/>
      <c r="E968" s="2"/>
      <c r="F968" s="2"/>
      <c r="J968" s="1"/>
      <c r="R968" s="1"/>
      <c r="Z968" s="1"/>
      <c r="AH968" s="1"/>
      <c r="AP968" s="1"/>
      <c r="AX968" s="1"/>
      <c r="BF968" s="1"/>
      <c r="BN968" s="1"/>
      <c r="BV968" s="1"/>
    </row>
    <row r="969" spans="2:74" ht="14.25" customHeight="1">
      <c r="B969" s="1"/>
      <c r="D969" s="2"/>
      <c r="E969" s="2"/>
      <c r="F969" s="2"/>
      <c r="J969" s="1"/>
      <c r="R969" s="1"/>
      <c r="Z969" s="1"/>
      <c r="AH969" s="1"/>
      <c r="AP969" s="1"/>
      <c r="AX969" s="1"/>
      <c r="BF969" s="1"/>
      <c r="BN969" s="1"/>
      <c r="BV969" s="1"/>
    </row>
    <row r="970" spans="2:74" ht="14.25" customHeight="1">
      <c r="B970" s="1"/>
      <c r="D970" s="2"/>
      <c r="E970" s="2"/>
      <c r="F970" s="2"/>
      <c r="J970" s="1"/>
      <c r="R970" s="1"/>
      <c r="Z970" s="1"/>
      <c r="AH970" s="1"/>
      <c r="AP970" s="1"/>
      <c r="AX970" s="1"/>
      <c r="BF970" s="1"/>
      <c r="BN970" s="1"/>
      <c r="BV970" s="1"/>
    </row>
    <row r="971" spans="2:74" ht="14.25" customHeight="1">
      <c r="B971" s="1"/>
      <c r="D971" s="2"/>
      <c r="E971" s="2"/>
      <c r="F971" s="2"/>
      <c r="J971" s="1"/>
      <c r="R971" s="1"/>
      <c r="Z971" s="1"/>
      <c r="AH971" s="1"/>
      <c r="AP971" s="1"/>
      <c r="AX971" s="1"/>
      <c r="BF971" s="1"/>
      <c r="BN971" s="1"/>
      <c r="BV971" s="1"/>
    </row>
    <row r="972" spans="2:74" ht="14.25" customHeight="1">
      <c r="B972" s="1"/>
      <c r="D972" s="2"/>
      <c r="E972" s="2"/>
      <c r="F972" s="2"/>
      <c r="J972" s="1"/>
      <c r="R972" s="1"/>
      <c r="Z972" s="1"/>
      <c r="AH972" s="1"/>
      <c r="AP972" s="1"/>
      <c r="AX972" s="1"/>
      <c r="BF972" s="1"/>
      <c r="BN972" s="1"/>
      <c r="BV972" s="1"/>
    </row>
    <row r="973" spans="2:74" ht="14.25" customHeight="1">
      <c r="B973" s="1"/>
      <c r="D973" s="2"/>
      <c r="E973" s="2"/>
      <c r="F973" s="2"/>
      <c r="J973" s="1"/>
      <c r="R973" s="1"/>
      <c r="Z973" s="1"/>
      <c r="AH973" s="1"/>
      <c r="AP973" s="1"/>
      <c r="AX973" s="1"/>
      <c r="BF973" s="1"/>
      <c r="BN973" s="1"/>
      <c r="BV973" s="1"/>
    </row>
    <row r="974" spans="2:74" ht="14.25" customHeight="1">
      <c r="B974" s="1"/>
      <c r="D974" s="2"/>
      <c r="E974" s="2"/>
      <c r="F974" s="2"/>
      <c r="J974" s="1"/>
      <c r="R974" s="1"/>
      <c r="Z974" s="1"/>
      <c r="AH974" s="1"/>
      <c r="AP974" s="1"/>
      <c r="AX974" s="1"/>
      <c r="BF974" s="1"/>
      <c r="BN974" s="1"/>
      <c r="BV974" s="1"/>
    </row>
    <row r="975" spans="2:74" ht="14.25" customHeight="1">
      <c r="B975" s="1"/>
      <c r="D975" s="2"/>
      <c r="E975" s="2"/>
      <c r="F975" s="2"/>
      <c r="J975" s="1"/>
      <c r="R975" s="1"/>
      <c r="Z975" s="1"/>
      <c r="AH975" s="1"/>
      <c r="AP975" s="1"/>
      <c r="AX975" s="1"/>
      <c r="BF975" s="1"/>
      <c r="BN975" s="1"/>
      <c r="BV975" s="1"/>
    </row>
    <row r="976" spans="2:74" ht="14.25" customHeight="1">
      <c r="B976" s="1"/>
      <c r="D976" s="2"/>
      <c r="E976" s="2"/>
      <c r="F976" s="2"/>
      <c r="J976" s="1"/>
      <c r="R976" s="1"/>
      <c r="Z976" s="1"/>
      <c r="AH976" s="1"/>
      <c r="AP976" s="1"/>
      <c r="AX976" s="1"/>
      <c r="BF976" s="1"/>
      <c r="BN976" s="1"/>
      <c r="BV976" s="1"/>
    </row>
    <row r="977" spans="2:74" ht="14.25" customHeight="1">
      <c r="B977" s="1"/>
      <c r="D977" s="2"/>
      <c r="E977" s="2"/>
      <c r="F977" s="2"/>
      <c r="J977" s="1"/>
      <c r="R977" s="1"/>
      <c r="Z977" s="1"/>
      <c r="AH977" s="1"/>
      <c r="AP977" s="1"/>
      <c r="AX977" s="1"/>
      <c r="BF977" s="1"/>
      <c r="BN977" s="1"/>
      <c r="BV977" s="1"/>
    </row>
    <row r="978" spans="2:74" ht="14.25" customHeight="1">
      <c r="B978" s="1"/>
      <c r="D978" s="2"/>
      <c r="E978" s="2"/>
      <c r="F978" s="2"/>
      <c r="J978" s="1"/>
      <c r="R978" s="1"/>
      <c r="Z978" s="1"/>
      <c r="AH978" s="1"/>
      <c r="AP978" s="1"/>
      <c r="AX978" s="1"/>
      <c r="BF978" s="1"/>
      <c r="BN978" s="1"/>
      <c r="BV978" s="1"/>
    </row>
    <row r="979" spans="2:74" ht="14.25" customHeight="1">
      <c r="B979" s="1"/>
      <c r="D979" s="2"/>
      <c r="E979" s="2"/>
      <c r="F979" s="2"/>
      <c r="J979" s="1"/>
      <c r="R979" s="1"/>
      <c r="Z979" s="1"/>
      <c r="AH979" s="1"/>
      <c r="AP979" s="1"/>
      <c r="AX979" s="1"/>
      <c r="BF979" s="1"/>
      <c r="BN979" s="1"/>
      <c r="BV979" s="1"/>
    </row>
    <row r="980" spans="2:74" ht="14.25" customHeight="1">
      <c r="B980" s="1"/>
      <c r="D980" s="2"/>
      <c r="E980" s="2"/>
      <c r="F980" s="2"/>
      <c r="J980" s="1"/>
      <c r="R980" s="1"/>
      <c r="Z980" s="1"/>
      <c r="AH980" s="1"/>
      <c r="AP980" s="1"/>
      <c r="AX980" s="1"/>
      <c r="BF980" s="1"/>
      <c r="BN980" s="1"/>
      <c r="BV980" s="1"/>
    </row>
    <row r="981" spans="2:74" ht="14.25" customHeight="1">
      <c r="B981" s="1"/>
      <c r="D981" s="2"/>
      <c r="E981" s="2"/>
      <c r="F981" s="2"/>
      <c r="J981" s="1"/>
      <c r="R981" s="1"/>
      <c r="Z981" s="1"/>
      <c r="AH981" s="1"/>
      <c r="AP981" s="1"/>
      <c r="AX981" s="1"/>
      <c r="BF981" s="1"/>
      <c r="BN981" s="1"/>
      <c r="BV981" s="1"/>
    </row>
    <row r="982" spans="2:74" ht="14.25" customHeight="1">
      <c r="B982" s="1"/>
      <c r="D982" s="2"/>
      <c r="E982" s="2"/>
      <c r="F982" s="2"/>
      <c r="J982" s="1"/>
      <c r="R982" s="1"/>
      <c r="Z982" s="1"/>
      <c r="AH982" s="1"/>
      <c r="AP982" s="1"/>
      <c r="AX982" s="1"/>
      <c r="BF982" s="1"/>
      <c r="BN982" s="1"/>
      <c r="BV982" s="1"/>
    </row>
    <row r="983" spans="2:74" ht="14.25" customHeight="1">
      <c r="B983" s="1"/>
      <c r="D983" s="2"/>
      <c r="E983" s="2"/>
      <c r="F983" s="2"/>
      <c r="J983" s="1"/>
      <c r="R983" s="1"/>
      <c r="Z983" s="1"/>
      <c r="AH983" s="1"/>
      <c r="AP983" s="1"/>
      <c r="AX983" s="1"/>
      <c r="BF983" s="1"/>
      <c r="BN983" s="1"/>
      <c r="BV983" s="1"/>
    </row>
    <row r="984" spans="2:74" ht="14.25" customHeight="1">
      <c r="B984" s="1"/>
      <c r="D984" s="2"/>
      <c r="E984" s="2"/>
      <c r="F984" s="2"/>
      <c r="J984" s="1"/>
      <c r="R984" s="1"/>
      <c r="Z984" s="1"/>
      <c r="AH984" s="1"/>
      <c r="AP984" s="1"/>
      <c r="AX984" s="1"/>
      <c r="BF984" s="1"/>
      <c r="BN984" s="1"/>
      <c r="BV984" s="1"/>
    </row>
    <row r="985" spans="2:74" ht="14.25" customHeight="1">
      <c r="B985" s="1"/>
      <c r="D985" s="2"/>
      <c r="E985" s="2"/>
      <c r="F985" s="2"/>
      <c r="J985" s="1"/>
      <c r="R985" s="1"/>
      <c r="Z985" s="1"/>
      <c r="AH985" s="1"/>
      <c r="AP985" s="1"/>
      <c r="AX985" s="1"/>
      <c r="BF985" s="1"/>
      <c r="BN985" s="1"/>
      <c r="BV985" s="1"/>
    </row>
    <row r="986" spans="2:74" ht="14.25" customHeight="1">
      <c r="B986" s="1"/>
      <c r="D986" s="2"/>
      <c r="E986" s="2"/>
      <c r="F986" s="2"/>
      <c r="J986" s="1"/>
      <c r="R986" s="1"/>
      <c r="Z986" s="1"/>
      <c r="AH986" s="1"/>
      <c r="AP986" s="1"/>
      <c r="AX986" s="1"/>
      <c r="BF986" s="1"/>
      <c r="BN986" s="1"/>
      <c r="BV986" s="1"/>
    </row>
    <row r="987" spans="2:74" ht="14.25" customHeight="1">
      <c r="B987" s="1"/>
      <c r="D987" s="2"/>
      <c r="E987" s="2"/>
      <c r="F987" s="2"/>
      <c r="J987" s="1"/>
      <c r="R987" s="1"/>
      <c r="Z987" s="1"/>
      <c r="AH987" s="1"/>
      <c r="AP987" s="1"/>
      <c r="AX987" s="1"/>
      <c r="BF987" s="1"/>
      <c r="BN987" s="1"/>
      <c r="BV987" s="1"/>
    </row>
    <row r="988" spans="2:74" ht="14.25" customHeight="1">
      <c r="B988" s="1"/>
      <c r="D988" s="2"/>
      <c r="E988" s="2"/>
      <c r="F988" s="2"/>
      <c r="J988" s="1"/>
      <c r="R988" s="1"/>
      <c r="Z988" s="1"/>
      <c r="AH988" s="1"/>
      <c r="AP988" s="1"/>
      <c r="AX988" s="1"/>
      <c r="BF988" s="1"/>
      <c r="BN988" s="1"/>
      <c r="BV988" s="1"/>
    </row>
    <row r="989" spans="2:74" ht="14.25" customHeight="1">
      <c r="B989" s="1"/>
      <c r="D989" s="2"/>
      <c r="E989" s="2"/>
      <c r="F989" s="2"/>
      <c r="J989" s="1"/>
      <c r="R989" s="1"/>
      <c r="Z989" s="1"/>
      <c r="AH989" s="1"/>
      <c r="AP989" s="1"/>
      <c r="AX989" s="1"/>
      <c r="BF989" s="1"/>
      <c r="BN989" s="1"/>
      <c r="BV989" s="1"/>
    </row>
    <row r="990" spans="2:74" ht="14.25" customHeight="1">
      <c r="B990" s="1"/>
      <c r="D990" s="2"/>
      <c r="E990" s="2"/>
      <c r="F990" s="2"/>
      <c r="J990" s="1"/>
      <c r="R990" s="1"/>
      <c r="Z990" s="1"/>
      <c r="AH990" s="1"/>
      <c r="AP990" s="1"/>
      <c r="AX990" s="1"/>
      <c r="BF990" s="1"/>
      <c r="BN990" s="1"/>
      <c r="BV990" s="1"/>
    </row>
    <row r="991" spans="2:74" ht="14.25" customHeight="1">
      <c r="B991" s="1"/>
      <c r="D991" s="2"/>
      <c r="E991" s="2"/>
      <c r="F991" s="2"/>
      <c r="J991" s="1"/>
      <c r="R991" s="1"/>
      <c r="Z991" s="1"/>
      <c r="AH991" s="1"/>
      <c r="AP991" s="1"/>
      <c r="AX991" s="1"/>
      <c r="BF991" s="1"/>
      <c r="BN991" s="1"/>
      <c r="BV991" s="1"/>
    </row>
    <row r="992" spans="2:74" ht="14.25" customHeight="1">
      <c r="B992" s="1"/>
      <c r="D992" s="2"/>
      <c r="E992" s="2"/>
      <c r="F992" s="2"/>
      <c r="J992" s="1"/>
      <c r="R992" s="1"/>
      <c r="Z992" s="1"/>
      <c r="AH992" s="1"/>
      <c r="AP992" s="1"/>
      <c r="AX992" s="1"/>
      <c r="BF992" s="1"/>
      <c r="BN992" s="1"/>
      <c r="BV992" s="1"/>
    </row>
    <row r="993" spans="2:74" ht="14.25" customHeight="1">
      <c r="B993" s="1"/>
      <c r="D993" s="2"/>
      <c r="E993" s="2"/>
      <c r="F993" s="2"/>
      <c r="J993" s="1"/>
      <c r="R993" s="1"/>
      <c r="Z993" s="1"/>
      <c r="AH993" s="1"/>
      <c r="AP993" s="1"/>
      <c r="AX993" s="1"/>
      <c r="BF993" s="1"/>
      <c r="BN993" s="1"/>
      <c r="BV993" s="1"/>
    </row>
    <row r="994" spans="2:74" ht="14.25" customHeight="1">
      <c r="B994" s="1"/>
      <c r="D994" s="2"/>
      <c r="E994" s="2"/>
      <c r="F994" s="2"/>
      <c r="J994" s="1"/>
      <c r="R994" s="1"/>
      <c r="Z994" s="1"/>
      <c r="AH994" s="1"/>
      <c r="AP994" s="1"/>
      <c r="AX994" s="1"/>
      <c r="BF994" s="1"/>
      <c r="BN994" s="1"/>
      <c r="BV994" s="1"/>
    </row>
    <row r="995" spans="2:74" ht="14.25" customHeight="1">
      <c r="B995" s="1"/>
      <c r="D995" s="2"/>
      <c r="E995" s="2"/>
      <c r="F995" s="2"/>
      <c r="J995" s="1"/>
      <c r="R995" s="1"/>
      <c r="Z995" s="1"/>
      <c r="AH995" s="1"/>
      <c r="AP995" s="1"/>
      <c r="AX995" s="1"/>
      <c r="BF995" s="1"/>
      <c r="BN995" s="1"/>
      <c r="BV995" s="1"/>
    </row>
    <row r="996" spans="2:74" ht="14.25" customHeight="1">
      <c r="B996" s="1"/>
      <c r="D996" s="2"/>
      <c r="E996" s="2"/>
      <c r="F996" s="2"/>
      <c r="J996" s="1"/>
      <c r="R996" s="1"/>
      <c r="Z996" s="1"/>
      <c r="AH996" s="1"/>
      <c r="AP996" s="1"/>
      <c r="AX996" s="1"/>
      <c r="BF996" s="1"/>
      <c r="BN996" s="1"/>
      <c r="BV996" s="1"/>
    </row>
    <row r="997" spans="2:74" ht="14.25" customHeight="1">
      <c r="B997" s="1"/>
      <c r="D997" s="2"/>
      <c r="E997" s="2"/>
      <c r="F997" s="2"/>
      <c r="J997" s="1"/>
      <c r="R997" s="1"/>
      <c r="Z997" s="1"/>
      <c r="AH997" s="1"/>
      <c r="AP997" s="1"/>
      <c r="AX997" s="1"/>
      <c r="BF997" s="1"/>
      <c r="BN997" s="1"/>
      <c r="BV997" s="1"/>
    </row>
    <row r="998" spans="2:74" ht="14.25" customHeight="1">
      <c r="B998" s="1"/>
      <c r="D998" s="2"/>
      <c r="E998" s="2"/>
      <c r="F998" s="2"/>
      <c r="J998" s="1"/>
      <c r="R998" s="1"/>
      <c r="Z998" s="1"/>
      <c r="AH998" s="1"/>
      <c r="AP998" s="1"/>
      <c r="AX998" s="1"/>
      <c r="BF998" s="1"/>
      <c r="BN998" s="1"/>
      <c r="BV998" s="1"/>
    </row>
    <row r="999" spans="2:74" ht="14.25" customHeight="1">
      <c r="B999" s="1"/>
      <c r="D999" s="2"/>
      <c r="E999" s="2"/>
      <c r="F999" s="2"/>
      <c r="J999" s="1"/>
      <c r="R999" s="1"/>
      <c r="Z999" s="1"/>
      <c r="AH999" s="1"/>
      <c r="AP999" s="1"/>
      <c r="AX999" s="1"/>
      <c r="BF999" s="1"/>
      <c r="BN999" s="1"/>
      <c r="BV999" s="1"/>
    </row>
    <row r="1000" spans="2:74" ht="14.25" customHeight="1">
      <c r="B1000" s="1"/>
      <c r="D1000" s="2"/>
      <c r="E1000" s="2"/>
      <c r="F1000" s="2"/>
      <c r="J1000" s="1"/>
      <c r="R1000" s="1"/>
      <c r="Z1000" s="1"/>
      <c r="AH1000" s="1"/>
      <c r="AP1000" s="1"/>
      <c r="AX1000" s="1"/>
      <c r="BF1000" s="1"/>
      <c r="BN1000" s="1"/>
      <c r="BV1000" s="1"/>
    </row>
  </sheetData>
  <mergeCells count="343">
    <mergeCell ref="BV3:CB3"/>
    <mergeCell ref="B6:B7"/>
    <mergeCell ref="D6:D7"/>
    <mergeCell ref="E6:E7"/>
    <mergeCell ref="F6:F7"/>
    <mergeCell ref="G6:G7"/>
    <mergeCell ref="H6:H7"/>
    <mergeCell ref="J6:J7"/>
    <mergeCell ref="L6:L7"/>
    <mergeCell ref="M6:M7"/>
    <mergeCell ref="V6:V7"/>
    <mergeCell ref="W6:W7"/>
    <mergeCell ref="X6:X7"/>
    <mergeCell ref="Z6:Z7"/>
    <mergeCell ref="AB6:AB7"/>
    <mergeCell ref="AC6:AC7"/>
    <mergeCell ref="N6:N7"/>
    <mergeCell ref="O6:O7"/>
    <mergeCell ref="P6:P7"/>
    <mergeCell ref="R6:R7"/>
    <mergeCell ref="T6:T7"/>
    <mergeCell ref="U6:U7"/>
    <mergeCell ref="AL6:AL7"/>
    <mergeCell ref="AM6:AM7"/>
    <mergeCell ref="AN6:AN7"/>
    <mergeCell ref="AP6:AP7"/>
    <mergeCell ref="AR6:AR7"/>
    <mergeCell ref="AS6:AS7"/>
    <mergeCell ref="AD6:AD7"/>
    <mergeCell ref="AE6:AE7"/>
    <mergeCell ref="AF6:AF7"/>
    <mergeCell ref="AH6:AH7"/>
    <mergeCell ref="AJ6:AJ7"/>
    <mergeCell ref="AK6:AK7"/>
    <mergeCell ref="BD6:BD7"/>
    <mergeCell ref="BF6:BF7"/>
    <mergeCell ref="BH6:BH7"/>
    <mergeCell ref="BI6:BI7"/>
    <mergeCell ref="AT6:AT7"/>
    <mergeCell ref="AU6:AU7"/>
    <mergeCell ref="AV6:AV7"/>
    <mergeCell ref="AX6:AX7"/>
    <mergeCell ref="AZ6:AZ7"/>
    <mergeCell ref="BA6:BA7"/>
    <mergeCell ref="BZ6:BZ7"/>
    <mergeCell ref="CA6:CA7"/>
    <mergeCell ref="CB6:CB7"/>
    <mergeCell ref="B25:B26"/>
    <mergeCell ref="D25:D26"/>
    <mergeCell ref="E25:E26"/>
    <mergeCell ref="F25:F26"/>
    <mergeCell ref="G25:G26"/>
    <mergeCell ref="H25:H26"/>
    <mergeCell ref="J25:J26"/>
    <mergeCell ref="BR6:BR7"/>
    <mergeCell ref="BS6:BS7"/>
    <mergeCell ref="BT6:BT7"/>
    <mergeCell ref="BV6:BV7"/>
    <mergeCell ref="BX6:BX7"/>
    <mergeCell ref="BY6:BY7"/>
    <mergeCell ref="BJ6:BJ7"/>
    <mergeCell ref="BK6:BK7"/>
    <mergeCell ref="BL6:BL7"/>
    <mergeCell ref="BN6:BN7"/>
    <mergeCell ref="BP6:BP7"/>
    <mergeCell ref="BQ6:BQ7"/>
    <mergeCell ref="BB6:BB7"/>
    <mergeCell ref="BC6:BC7"/>
    <mergeCell ref="Z25:Z26"/>
    <mergeCell ref="L25:L26"/>
    <mergeCell ref="M25:M26"/>
    <mergeCell ref="N25:N26"/>
    <mergeCell ref="O25:O26"/>
    <mergeCell ref="P25:P26"/>
    <mergeCell ref="AJ25:AJ26"/>
    <mergeCell ref="AK25:AK26"/>
    <mergeCell ref="AL25:AL26"/>
    <mergeCell ref="AM25:AM26"/>
    <mergeCell ref="AN25:AN26"/>
    <mergeCell ref="AP25:AP26"/>
    <mergeCell ref="AB25:AB26"/>
    <mergeCell ref="AC25:AC26"/>
    <mergeCell ref="AD25:AD26"/>
    <mergeCell ref="AE25:AE26"/>
    <mergeCell ref="AF25:AF26"/>
    <mergeCell ref="AH25:AH26"/>
    <mergeCell ref="BB25:BB26"/>
    <mergeCell ref="BC25:BC26"/>
    <mergeCell ref="BD25:BD26"/>
    <mergeCell ref="BF25:BF26"/>
    <mergeCell ref="AR25:AR26"/>
    <mergeCell ref="AS25:AS26"/>
    <mergeCell ref="AT25:AT26"/>
    <mergeCell ref="AU25:AU26"/>
    <mergeCell ref="AV25:AV26"/>
    <mergeCell ref="AX25:AX26"/>
    <mergeCell ref="BX25:BX26"/>
    <mergeCell ref="BY25:BY26"/>
    <mergeCell ref="BZ25:BZ26"/>
    <mergeCell ref="CA25:CA26"/>
    <mergeCell ref="CB25:CB26"/>
    <mergeCell ref="B44:B45"/>
    <mergeCell ref="D44:D45"/>
    <mergeCell ref="E44:E45"/>
    <mergeCell ref="F44:F45"/>
    <mergeCell ref="G44:G45"/>
    <mergeCell ref="BP25:BP26"/>
    <mergeCell ref="BQ25:BQ26"/>
    <mergeCell ref="BR25:BR26"/>
    <mergeCell ref="BS25:BS26"/>
    <mergeCell ref="BT25:BT26"/>
    <mergeCell ref="BV25:BV26"/>
    <mergeCell ref="BH25:BH26"/>
    <mergeCell ref="BI25:BI26"/>
    <mergeCell ref="BJ25:BJ26"/>
    <mergeCell ref="BK25:BK26"/>
    <mergeCell ref="BL25:BL26"/>
    <mergeCell ref="BN25:BN26"/>
    <mergeCell ref="AZ25:AZ26"/>
    <mergeCell ref="BA25:BA26"/>
    <mergeCell ref="P44:P45"/>
    <mergeCell ref="H44:H45"/>
    <mergeCell ref="J44:J45"/>
    <mergeCell ref="L44:L45"/>
    <mergeCell ref="M44:M45"/>
    <mergeCell ref="N44:N45"/>
    <mergeCell ref="O44:O45"/>
    <mergeCell ref="AF44:AF45"/>
    <mergeCell ref="AH44:AH45"/>
    <mergeCell ref="AJ44:AJ45"/>
    <mergeCell ref="AK44:AK45"/>
    <mergeCell ref="AL44:AL45"/>
    <mergeCell ref="AM44:AM45"/>
    <mergeCell ref="Z44:Z45"/>
    <mergeCell ref="AB44:AB45"/>
    <mergeCell ref="AC44:AC45"/>
    <mergeCell ref="AD44:AD45"/>
    <mergeCell ref="AE44:AE45"/>
    <mergeCell ref="AV44:AV45"/>
    <mergeCell ref="AX44:AX45"/>
    <mergeCell ref="AZ44:AZ45"/>
    <mergeCell ref="BA44:BA45"/>
    <mergeCell ref="BB44:BB45"/>
    <mergeCell ref="BC44:BC45"/>
    <mergeCell ref="AN44:AN45"/>
    <mergeCell ref="AP44:AP45"/>
    <mergeCell ref="AR44:AR45"/>
    <mergeCell ref="AS44:AS45"/>
    <mergeCell ref="AT44:AT45"/>
    <mergeCell ref="AU44:AU45"/>
    <mergeCell ref="BP44:BP45"/>
    <mergeCell ref="BQ44:BQ45"/>
    <mergeCell ref="BR44:BR45"/>
    <mergeCell ref="BS44:BS45"/>
    <mergeCell ref="BD44:BD45"/>
    <mergeCell ref="BF44:BF45"/>
    <mergeCell ref="BH44:BH45"/>
    <mergeCell ref="BI44:BI45"/>
    <mergeCell ref="BJ44:BJ45"/>
    <mergeCell ref="BK44:BK45"/>
    <mergeCell ref="N63:N64"/>
    <mergeCell ref="O63:O64"/>
    <mergeCell ref="P63:P64"/>
    <mergeCell ref="CB44:CB45"/>
    <mergeCell ref="B63:B64"/>
    <mergeCell ref="D63:D64"/>
    <mergeCell ref="E63:E64"/>
    <mergeCell ref="F63:F64"/>
    <mergeCell ref="G63:G64"/>
    <mergeCell ref="H63:H64"/>
    <mergeCell ref="J63:J64"/>
    <mergeCell ref="L63:L64"/>
    <mergeCell ref="M63:M64"/>
    <mergeCell ref="BT44:BT45"/>
    <mergeCell ref="BV44:BV45"/>
    <mergeCell ref="BX44:BX45"/>
    <mergeCell ref="BY44:BY45"/>
    <mergeCell ref="BZ44:BZ45"/>
    <mergeCell ref="CA44:CA45"/>
    <mergeCell ref="BL44:BL45"/>
    <mergeCell ref="BN44:BN45"/>
    <mergeCell ref="AF63:AF64"/>
    <mergeCell ref="AH63:AH64"/>
    <mergeCell ref="AJ63:AJ64"/>
    <mergeCell ref="AK63:AK64"/>
    <mergeCell ref="Z63:Z64"/>
    <mergeCell ref="AB63:AB64"/>
    <mergeCell ref="AC63:AC64"/>
    <mergeCell ref="B82:B83"/>
    <mergeCell ref="D82:D83"/>
    <mergeCell ref="E82:E83"/>
    <mergeCell ref="F82:F83"/>
    <mergeCell ref="G82:G83"/>
    <mergeCell ref="H82:H83"/>
    <mergeCell ref="J82:J83"/>
    <mergeCell ref="BR63:BR64"/>
    <mergeCell ref="BS63:BS64"/>
    <mergeCell ref="BJ63:BJ64"/>
    <mergeCell ref="BK63:BK64"/>
    <mergeCell ref="BL63:BL64"/>
    <mergeCell ref="BN63:BN64"/>
    <mergeCell ref="BP63:BP64"/>
    <mergeCell ref="BQ63:BQ64"/>
    <mergeCell ref="BB63:BB64"/>
    <mergeCell ref="BC63:BC64"/>
    <mergeCell ref="BD63:BD64"/>
    <mergeCell ref="BF63:BF64"/>
    <mergeCell ref="BH63:BH64"/>
    <mergeCell ref="BI63:BI64"/>
    <mergeCell ref="AT63:AT64"/>
    <mergeCell ref="AU63:AU64"/>
    <mergeCell ref="AV63:AV64"/>
    <mergeCell ref="L82:L83"/>
    <mergeCell ref="M82:M83"/>
    <mergeCell ref="N82:N83"/>
    <mergeCell ref="O82:O83"/>
    <mergeCell ref="P82:P83"/>
    <mergeCell ref="R82:R83"/>
    <mergeCell ref="BZ63:BZ64"/>
    <mergeCell ref="CA63:CA64"/>
    <mergeCell ref="CB63:CB64"/>
    <mergeCell ref="BT63:BT64"/>
    <mergeCell ref="BV63:BV64"/>
    <mergeCell ref="BX63:BX64"/>
    <mergeCell ref="BY63:BY64"/>
    <mergeCell ref="AX63:AX64"/>
    <mergeCell ref="AZ63:AZ64"/>
    <mergeCell ref="BA63:BA64"/>
    <mergeCell ref="AL63:AL64"/>
    <mergeCell ref="AM63:AM64"/>
    <mergeCell ref="AN63:AN64"/>
    <mergeCell ref="AP63:AP64"/>
    <mergeCell ref="AR63:AR64"/>
    <mergeCell ref="AS63:AS64"/>
    <mergeCell ref="AD63:AD64"/>
    <mergeCell ref="AE63:AE64"/>
    <mergeCell ref="AD82:AD83"/>
    <mergeCell ref="AE82:AE83"/>
    <mergeCell ref="AF82:AF83"/>
    <mergeCell ref="AH82:AH83"/>
    <mergeCell ref="T82:T83"/>
    <mergeCell ref="U82:U83"/>
    <mergeCell ref="V82:V83"/>
    <mergeCell ref="W82:W83"/>
    <mergeCell ref="X82:X83"/>
    <mergeCell ref="Z82:Z83"/>
    <mergeCell ref="CA82:CA83"/>
    <mergeCell ref="CB82:CB83"/>
    <mergeCell ref="B101:B102"/>
    <mergeCell ref="D101:D102"/>
    <mergeCell ref="E101:E102"/>
    <mergeCell ref="F101:F102"/>
    <mergeCell ref="G101:G102"/>
    <mergeCell ref="BP82:BP83"/>
    <mergeCell ref="BQ82:BQ83"/>
    <mergeCell ref="BR82:BR83"/>
    <mergeCell ref="BS82:BS83"/>
    <mergeCell ref="BT82:BT83"/>
    <mergeCell ref="BV82:BV83"/>
    <mergeCell ref="BH82:BH83"/>
    <mergeCell ref="BI82:BI83"/>
    <mergeCell ref="BJ82:BJ83"/>
    <mergeCell ref="BK82:BK83"/>
    <mergeCell ref="BL82:BL83"/>
    <mergeCell ref="BN82:BN83"/>
    <mergeCell ref="AZ82:AZ83"/>
    <mergeCell ref="BA82:BA83"/>
    <mergeCell ref="BB82:BB83"/>
    <mergeCell ref="BC82:BC83"/>
    <mergeCell ref="BD82:BD83"/>
    <mergeCell ref="H101:H102"/>
    <mergeCell ref="J101:J102"/>
    <mergeCell ref="L101:L102"/>
    <mergeCell ref="M101:M102"/>
    <mergeCell ref="N101:N102"/>
    <mergeCell ref="O101:O102"/>
    <mergeCell ref="BX82:BX83"/>
    <mergeCell ref="BY82:BY83"/>
    <mergeCell ref="BZ82:BZ83"/>
    <mergeCell ref="BF82:BF83"/>
    <mergeCell ref="AR82:AR83"/>
    <mergeCell ref="AS82:AS83"/>
    <mergeCell ref="AT82:AT83"/>
    <mergeCell ref="AU82:AU83"/>
    <mergeCell ref="AV82:AV83"/>
    <mergeCell ref="AX82:AX83"/>
    <mergeCell ref="AJ82:AJ83"/>
    <mergeCell ref="AK82:AK83"/>
    <mergeCell ref="AL82:AL83"/>
    <mergeCell ref="AM82:AM83"/>
    <mergeCell ref="AN82:AN83"/>
    <mergeCell ref="AP82:AP83"/>
    <mergeCell ref="AB82:AB83"/>
    <mergeCell ref="AC82:AC83"/>
    <mergeCell ref="X101:X102"/>
    <mergeCell ref="Z101:Z102"/>
    <mergeCell ref="AB101:AB102"/>
    <mergeCell ref="AC101:AC102"/>
    <mergeCell ref="AD101:AD102"/>
    <mergeCell ref="AE101:AE102"/>
    <mergeCell ref="P101:P102"/>
    <mergeCell ref="R101:R102"/>
    <mergeCell ref="T101:T102"/>
    <mergeCell ref="U101:U102"/>
    <mergeCell ref="V101:V102"/>
    <mergeCell ref="W101:W102"/>
    <mergeCell ref="AN101:AN102"/>
    <mergeCell ref="AP101:AP102"/>
    <mergeCell ref="AR101:AR102"/>
    <mergeCell ref="AS101:AS102"/>
    <mergeCell ref="AT101:AT102"/>
    <mergeCell ref="AU101:AU102"/>
    <mergeCell ref="AF101:AF102"/>
    <mergeCell ref="AH101:AH102"/>
    <mergeCell ref="AJ101:AJ102"/>
    <mergeCell ref="AK101:AK102"/>
    <mergeCell ref="AL101:AL102"/>
    <mergeCell ref="AM101:AM102"/>
    <mergeCell ref="BD101:BD102"/>
    <mergeCell ref="BF101:BF102"/>
    <mergeCell ref="BH101:BH102"/>
    <mergeCell ref="BI101:BI102"/>
    <mergeCell ref="BJ101:BJ102"/>
    <mergeCell ref="BK101:BK102"/>
    <mergeCell ref="AV101:AV102"/>
    <mergeCell ref="AX101:AX102"/>
    <mergeCell ref="AZ101:AZ102"/>
    <mergeCell ref="BA101:BA102"/>
    <mergeCell ref="BB101:BB102"/>
    <mergeCell ref="BC101:BC102"/>
    <mergeCell ref="CB101:CB102"/>
    <mergeCell ref="BT101:BT102"/>
    <mergeCell ref="BV101:BV102"/>
    <mergeCell ref="BX101:BX102"/>
    <mergeCell ref="BY101:BY102"/>
    <mergeCell ref="BZ101:BZ102"/>
    <mergeCell ref="CA101:CA102"/>
    <mergeCell ref="BL101:BL102"/>
    <mergeCell ref="BN101:BN102"/>
    <mergeCell ref="BP101:BP102"/>
    <mergeCell ref="BQ101:BQ102"/>
    <mergeCell ref="BR101:BR102"/>
    <mergeCell ref="BS101:BS102"/>
  </mergeCells>
  <conditionalFormatting sqref="H8:H21">
    <cfRule type="containsText" dxfId="239" priority="1" stopIfTrue="1" operator="containsText" text="EXCELLENT">
      <formula>NOT(ISERROR(SEARCH(("EXCELLENT"),(H8))))</formula>
    </cfRule>
  </conditionalFormatting>
  <conditionalFormatting sqref="H8:H21">
    <cfRule type="containsText" dxfId="238" priority="2" stopIfTrue="1" operator="containsText" text="POOR">
      <formula>NOT(ISERROR(SEARCH(("POOR"),(H8))))</formula>
    </cfRule>
  </conditionalFormatting>
  <conditionalFormatting sqref="H8:H21">
    <cfRule type="containsText" dxfId="237" priority="3" stopIfTrue="1" operator="containsText" text="AVERAGE">
      <formula>NOT(ISERROR(SEARCH(("AVERAGE"),(H8))))</formula>
    </cfRule>
  </conditionalFormatting>
  <conditionalFormatting sqref="H8:H21">
    <cfRule type="containsText" dxfId="236" priority="4" stopIfTrue="1" operator="containsText" text="GOOD">
      <formula>NOT(ISERROR(SEARCH(("GOOD"),(H8))))</formula>
    </cfRule>
  </conditionalFormatting>
  <conditionalFormatting sqref="H27:H40">
    <cfRule type="containsText" dxfId="235" priority="5" stopIfTrue="1" operator="containsText" text="EXCELLENT">
      <formula>NOT(ISERROR(SEARCH(("EXCELLENT"),(H27))))</formula>
    </cfRule>
  </conditionalFormatting>
  <conditionalFormatting sqref="H27:H40">
    <cfRule type="containsText" dxfId="234" priority="6" stopIfTrue="1" operator="containsText" text="POOR">
      <formula>NOT(ISERROR(SEARCH(("POOR"),(H27))))</formula>
    </cfRule>
  </conditionalFormatting>
  <conditionalFormatting sqref="H27:H40">
    <cfRule type="containsText" dxfId="233" priority="7" stopIfTrue="1" operator="containsText" text="AVERAGE">
      <formula>NOT(ISERROR(SEARCH(("AVERAGE"),(H27))))</formula>
    </cfRule>
  </conditionalFormatting>
  <conditionalFormatting sqref="H27:H40">
    <cfRule type="containsText" dxfId="232" priority="8" stopIfTrue="1" operator="containsText" text="GOOD">
      <formula>NOT(ISERROR(SEARCH(("GOOD"),(H27))))</formula>
    </cfRule>
  </conditionalFormatting>
  <conditionalFormatting sqref="H46:H59">
    <cfRule type="containsText" dxfId="231" priority="9" stopIfTrue="1" operator="containsText" text="EXCELLENT">
      <formula>NOT(ISERROR(SEARCH(("EXCELLENT"),(H46))))</formula>
    </cfRule>
  </conditionalFormatting>
  <conditionalFormatting sqref="H46:H59">
    <cfRule type="containsText" dxfId="230" priority="10" stopIfTrue="1" operator="containsText" text="POOR">
      <formula>NOT(ISERROR(SEARCH(("POOR"),(H46))))</formula>
    </cfRule>
  </conditionalFormatting>
  <conditionalFormatting sqref="H46:H59">
    <cfRule type="containsText" dxfId="229" priority="11" stopIfTrue="1" operator="containsText" text="AVERAGE">
      <formula>NOT(ISERROR(SEARCH(("AVERAGE"),(H46))))</formula>
    </cfRule>
  </conditionalFormatting>
  <conditionalFormatting sqref="H46:H59">
    <cfRule type="containsText" dxfId="228" priority="12" stopIfTrue="1" operator="containsText" text="GOOD">
      <formula>NOT(ISERROR(SEARCH(("GOOD"),(H46))))</formula>
    </cfRule>
  </conditionalFormatting>
  <conditionalFormatting sqref="H65:H78">
    <cfRule type="containsText" dxfId="227" priority="13" stopIfTrue="1" operator="containsText" text="EXCELLENT">
      <formula>NOT(ISERROR(SEARCH(("EXCELLENT"),(H65))))</formula>
    </cfRule>
  </conditionalFormatting>
  <conditionalFormatting sqref="H65:H78">
    <cfRule type="containsText" dxfId="226" priority="14" stopIfTrue="1" operator="containsText" text="POOR">
      <formula>NOT(ISERROR(SEARCH(("POOR"),(H65))))</formula>
    </cfRule>
  </conditionalFormatting>
  <conditionalFormatting sqref="H65:H78">
    <cfRule type="containsText" dxfId="225" priority="15" stopIfTrue="1" operator="containsText" text="AVERAGE">
      <formula>NOT(ISERROR(SEARCH(("AVERAGE"),(H65))))</formula>
    </cfRule>
  </conditionalFormatting>
  <conditionalFormatting sqref="H65:H78">
    <cfRule type="containsText" dxfId="224" priority="16" stopIfTrue="1" operator="containsText" text="GOOD">
      <formula>NOT(ISERROR(SEARCH(("GOOD"),(H65))))</formula>
    </cfRule>
  </conditionalFormatting>
  <conditionalFormatting sqref="H84:H97">
    <cfRule type="containsText" dxfId="223" priority="17" stopIfTrue="1" operator="containsText" text="EXCELLENT">
      <formula>NOT(ISERROR(SEARCH(("EXCELLENT"),(H84))))</formula>
    </cfRule>
  </conditionalFormatting>
  <conditionalFormatting sqref="H84:H97">
    <cfRule type="containsText" dxfId="222" priority="18" stopIfTrue="1" operator="containsText" text="POOR">
      <formula>NOT(ISERROR(SEARCH(("POOR"),(H84))))</formula>
    </cfRule>
  </conditionalFormatting>
  <conditionalFormatting sqref="H84:H97">
    <cfRule type="containsText" dxfId="221" priority="19" stopIfTrue="1" operator="containsText" text="AVERAGE">
      <formula>NOT(ISERROR(SEARCH(("AVERAGE"),(H84))))</formula>
    </cfRule>
  </conditionalFormatting>
  <conditionalFormatting sqref="H84:H97">
    <cfRule type="containsText" dxfId="220" priority="20" stopIfTrue="1" operator="containsText" text="GOOD">
      <formula>NOT(ISERROR(SEARCH(("GOOD"),(H84))))</formula>
    </cfRule>
  </conditionalFormatting>
  <conditionalFormatting sqref="H103:H116">
    <cfRule type="containsText" dxfId="219" priority="21" stopIfTrue="1" operator="containsText" text="EXCELLENT">
      <formula>NOT(ISERROR(SEARCH(("EXCELLENT"),(H103))))</formula>
    </cfRule>
  </conditionalFormatting>
  <conditionalFormatting sqref="H103:H116">
    <cfRule type="containsText" dxfId="218" priority="22" stopIfTrue="1" operator="containsText" text="POOR">
      <formula>NOT(ISERROR(SEARCH(("POOR"),(H103))))</formula>
    </cfRule>
  </conditionalFormatting>
  <conditionalFormatting sqref="H103:H116">
    <cfRule type="containsText" dxfId="217" priority="23" stopIfTrue="1" operator="containsText" text="AVERAGE">
      <formula>NOT(ISERROR(SEARCH(("AVERAGE"),(H103))))</formula>
    </cfRule>
  </conditionalFormatting>
  <conditionalFormatting sqref="H103:H116">
    <cfRule type="containsText" dxfId="216" priority="24" stopIfTrue="1" operator="containsText" text="GOOD">
      <formula>NOT(ISERROR(SEARCH(("GOOD"),(H103))))</formula>
    </cfRule>
  </conditionalFormatting>
  <conditionalFormatting sqref="P8:P21">
    <cfRule type="containsText" dxfId="215" priority="25" stopIfTrue="1" operator="containsText" text="EXCELLENT">
      <formula>NOT(ISERROR(SEARCH(("EXCELLENT"),(P8))))</formula>
    </cfRule>
  </conditionalFormatting>
  <conditionalFormatting sqref="P8:P21">
    <cfRule type="containsText" dxfId="214" priority="26" stopIfTrue="1" operator="containsText" text="POOR">
      <formula>NOT(ISERROR(SEARCH(("POOR"),(P8))))</formula>
    </cfRule>
  </conditionalFormatting>
  <conditionalFormatting sqref="P8:P21">
    <cfRule type="containsText" dxfId="213" priority="27" stopIfTrue="1" operator="containsText" text="AVERAGE">
      <formula>NOT(ISERROR(SEARCH(("AVERAGE"),(P8))))</formula>
    </cfRule>
  </conditionalFormatting>
  <conditionalFormatting sqref="P8:P21">
    <cfRule type="containsText" dxfId="212" priority="28" stopIfTrue="1" operator="containsText" text="GOOD">
      <formula>NOT(ISERROR(SEARCH(("GOOD"),(P8))))</formula>
    </cfRule>
  </conditionalFormatting>
  <conditionalFormatting sqref="P27:P40">
    <cfRule type="containsText" dxfId="211" priority="29" stopIfTrue="1" operator="containsText" text="EXCELLENT">
      <formula>NOT(ISERROR(SEARCH(("EXCELLENT"),(P27))))</formula>
    </cfRule>
  </conditionalFormatting>
  <conditionalFormatting sqref="P27:P40">
    <cfRule type="containsText" dxfId="210" priority="30" stopIfTrue="1" operator="containsText" text="POOR">
      <formula>NOT(ISERROR(SEARCH(("POOR"),(P27))))</formula>
    </cfRule>
  </conditionalFormatting>
  <conditionalFormatting sqref="P27:P40">
    <cfRule type="containsText" dxfId="209" priority="31" stopIfTrue="1" operator="containsText" text="AVERAGE">
      <formula>NOT(ISERROR(SEARCH(("AVERAGE"),(P27))))</formula>
    </cfRule>
  </conditionalFormatting>
  <conditionalFormatting sqref="P27:P40">
    <cfRule type="containsText" dxfId="208" priority="32" stopIfTrue="1" operator="containsText" text="GOOD">
      <formula>NOT(ISERROR(SEARCH(("GOOD"),(P27))))</formula>
    </cfRule>
  </conditionalFormatting>
  <conditionalFormatting sqref="P46:P59">
    <cfRule type="containsText" dxfId="207" priority="33" stopIfTrue="1" operator="containsText" text="EXCELLENT">
      <formula>NOT(ISERROR(SEARCH(("EXCELLENT"),(P46))))</formula>
    </cfRule>
  </conditionalFormatting>
  <conditionalFormatting sqref="P46:P59">
    <cfRule type="containsText" dxfId="206" priority="34" stopIfTrue="1" operator="containsText" text="POOR">
      <formula>NOT(ISERROR(SEARCH(("POOR"),(P46))))</formula>
    </cfRule>
  </conditionalFormatting>
  <conditionalFormatting sqref="P46:P59">
    <cfRule type="containsText" dxfId="205" priority="35" stopIfTrue="1" operator="containsText" text="AVERAGE">
      <formula>NOT(ISERROR(SEARCH(("AVERAGE"),(P46))))</formula>
    </cfRule>
  </conditionalFormatting>
  <conditionalFormatting sqref="P46:P59">
    <cfRule type="containsText" dxfId="204" priority="36" stopIfTrue="1" operator="containsText" text="GOOD">
      <formula>NOT(ISERROR(SEARCH(("GOOD"),(P46))))</formula>
    </cfRule>
  </conditionalFormatting>
  <conditionalFormatting sqref="P65:P78">
    <cfRule type="containsText" dxfId="203" priority="37" stopIfTrue="1" operator="containsText" text="EXCELLENT">
      <formula>NOT(ISERROR(SEARCH(("EXCELLENT"),(P65))))</formula>
    </cfRule>
  </conditionalFormatting>
  <conditionalFormatting sqref="P65:P78">
    <cfRule type="containsText" dxfId="202" priority="38" stopIfTrue="1" operator="containsText" text="POOR">
      <formula>NOT(ISERROR(SEARCH(("POOR"),(P65))))</formula>
    </cfRule>
  </conditionalFormatting>
  <conditionalFormatting sqref="P65:P78">
    <cfRule type="containsText" dxfId="201" priority="39" stopIfTrue="1" operator="containsText" text="AVERAGE">
      <formula>NOT(ISERROR(SEARCH(("AVERAGE"),(P65))))</formula>
    </cfRule>
  </conditionalFormatting>
  <conditionalFormatting sqref="P65:P78">
    <cfRule type="containsText" dxfId="200" priority="40" stopIfTrue="1" operator="containsText" text="GOOD">
      <formula>NOT(ISERROR(SEARCH(("GOOD"),(P65))))</formula>
    </cfRule>
  </conditionalFormatting>
  <conditionalFormatting sqref="P84:P97">
    <cfRule type="containsText" dxfId="199" priority="41" stopIfTrue="1" operator="containsText" text="EXCELLENT">
      <formula>NOT(ISERROR(SEARCH(("EXCELLENT"),(P84))))</formula>
    </cfRule>
  </conditionalFormatting>
  <conditionalFormatting sqref="P84:P97">
    <cfRule type="containsText" dxfId="198" priority="42" stopIfTrue="1" operator="containsText" text="POOR">
      <formula>NOT(ISERROR(SEARCH(("POOR"),(P84))))</formula>
    </cfRule>
  </conditionalFormatting>
  <conditionalFormatting sqref="P84:P97">
    <cfRule type="containsText" dxfId="197" priority="43" stopIfTrue="1" operator="containsText" text="AVERAGE">
      <formula>NOT(ISERROR(SEARCH(("AVERAGE"),(P84))))</formula>
    </cfRule>
  </conditionalFormatting>
  <conditionalFormatting sqref="P84:P97">
    <cfRule type="containsText" dxfId="196" priority="44" stopIfTrue="1" operator="containsText" text="GOOD">
      <formula>NOT(ISERROR(SEARCH(("GOOD"),(P84))))</formula>
    </cfRule>
  </conditionalFormatting>
  <conditionalFormatting sqref="P103:P116">
    <cfRule type="containsText" dxfId="195" priority="45" stopIfTrue="1" operator="containsText" text="EXCELLENT">
      <formula>NOT(ISERROR(SEARCH(("EXCELLENT"),(P103))))</formula>
    </cfRule>
  </conditionalFormatting>
  <conditionalFormatting sqref="P103:P116">
    <cfRule type="containsText" dxfId="194" priority="46" stopIfTrue="1" operator="containsText" text="POOR">
      <formula>NOT(ISERROR(SEARCH(("POOR"),(P103))))</formula>
    </cfRule>
  </conditionalFormatting>
  <conditionalFormatting sqref="P103:P116">
    <cfRule type="containsText" dxfId="193" priority="47" stopIfTrue="1" operator="containsText" text="AVERAGE">
      <formula>NOT(ISERROR(SEARCH(("AVERAGE"),(P103))))</formula>
    </cfRule>
  </conditionalFormatting>
  <conditionalFormatting sqref="P103:P116">
    <cfRule type="containsText" dxfId="192" priority="48" stopIfTrue="1" operator="containsText" text="GOOD">
      <formula>NOT(ISERROR(SEARCH(("GOOD"),(P103))))</formula>
    </cfRule>
  </conditionalFormatting>
  <conditionalFormatting sqref="X8:X21">
    <cfRule type="containsText" dxfId="191" priority="49" stopIfTrue="1" operator="containsText" text="EXCELLENT">
      <formula>NOT(ISERROR(SEARCH(("EXCELLENT"),(X8))))</formula>
    </cfRule>
  </conditionalFormatting>
  <conditionalFormatting sqref="X8:X21">
    <cfRule type="containsText" dxfId="190" priority="50" stopIfTrue="1" operator="containsText" text="POOR">
      <formula>NOT(ISERROR(SEARCH(("POOR"),(X8))))</formula>
    </cfRule>
  </conditionalFormatting>
  <conditionalFormatting sqref="X8:X21">
    <cfRule type="containsText" dxfId="189" priority="51" stopIfTrue="1" operator="containsText" text="AVERAGE">
      <formula>NOT(ISERROR(SEARCH(("AVERAGE"),(X8))))</formula>
    </cfRule>
  </conditionalFormatting>
  <conditionalFormatting sqref="X8:X21">
    <cfRule type="containsText" dxfId="188" priority="52" stopIfTrue="1" operator="containsText" text="GOOD">
      <formula>NOT(ISERROR(SEARCH(("GOOD"),(X8))))</formula>
    </cfRule>
  </conditionalFormatting>
  <conditionalFormatting sqref="X84:X97">
    <cfRule type="containsText" dxfId="175" priority="65" stopIfTrue="1" operator="containsText" text="EXCELLENT">
      <formula>NOT(ISERROR(SEARCH(("EXCELLENT"),(X84))))</formula>
    </cfRule>
  </conditionalFormatting>
  <conditionalFormatting sqref="X84:X97">
    <cfRule type="containsText" dxfId="174" priority="66" stopIfTrue="1" operator="containsText" text="POOR">
      <formula>NOT(ISERROR(SEARCH(("POOR"),(X84))))</formula>
    </cfRule>
  </conditionalFormatting>
  <conditionalFormatting sqref="X84:X97">
    <cfRule type="containsText" dxfId="173" priority="67" stopIfTrue="1" operator="containsText" text="AVERAGE">
      <formula>NOT(ISERROR(SEARCH(("AVERAGE"),(X84))))</formula>
    </cfRule>
  </conditionalFormatting>
  <conditionalFormatting sqref="X84:X97">
    <cfRule type="containsText" dxfId="172" priority="68" stopIfTrue="1" operator="containsText" text="GOOD">
      <formula>NOT(ISERROR(SEARCH(("GOOD"),(X84))))</formula>
    </cfRule>
  </conditionalFormatting>
  <conditionalFormatting sqref="X103:X116">
    <cfRule type="containsText" dxfId="171" priority="69" stopIfTrue="1" operator="containsText" text="EXCELLENT">
      <formula>NOT(ISERROR(SEARCH(("EXCELLENT"),(X103))))</formula>
    </cfRule>
  </conditionalFormatting>
  <conditionalFormatting sqref="X103:X116">
    <cfRule type="containsText" dxfId="170" priority="70" stopIfTrue="1" operator="containsText" text="POOR">
      <formula>NOT(ISERROR(SEARCH(("POOR"),(X103))))</formula>
    </cfRule>
  </conditionalFormatting>
  <conditionalFormatting sqref="X103:X116">
    <cfRule type="containsText" dxfId="169" priority="71" stopIfTrue="1" operator="containsText" text="AVERAGE">
      <formula>NOT(ISERROR(SEARCH(("AVERAGE"),(X103))))</formula>
    </cfRule>
  </conditionalFormatting>
  <conditionalFormatting sqref="X103:X116">
    <cfRule type="containsText" dxfId="168" priority="72" stopIfTrue="1" operator="containsText" text="GOOD">
      <formula>NOT(ISERROR(SEARCH(("GOOD"),(X103))))</formula>
    </cfRule>
  </conditionalFormatting>
  <conditionalFormatting sqref="AF8:AF21">
    <cfRule type="containsText" dxfId="167" priority="73" stopIfTrue="1" operator="containsText" text="EXCELLENT">
      <formula>NOT(ISERROR(SEARCH(("EXCELLENT"),(AF8))))</formula>
    </cfRule>
  </conditionalFormatting>
  <conditionalFormatting sqref="AF8:AF21">
    <cfRule type="containsText" dxfId="166" priority="74" stopIfTrue="1" operator="containsText" text="POOR">
      <formula>NOT(ISERROR(SEARCH(("POOR"),(AF8))))</formula>
    </cfRule>
  </conditionalFormatting>
  <conditionalFormatting sqref="AF8:AF21">
    <cfRule type="containsText" dxfId="165" priority="75" stopIfTrue="1" operator="containsText" text="AVERAGE">
      <formula>NOT(ISERROR(SEARCH(("AVERAGE"),(AF8))))</formula>
    </cfRule>
  </conditionalFormatting>
  <conditionalFormatting sqref="AF8:AF21">
    <cfRule type="containsText" dxfId="164" priority="76" stopIfTrue="1" operator="containsText" text="GOOD">
      <formula>NOT(ISERROR(SEARCH(("GOOD"),(AF8))))</formula>
    </cfRule>
  </conditionalFormatting>
  <conditionalFormatting sqref="AF27:AF40">
    <cfRule type="containsText" dxfId="163" priority="77" stopIfTrue="1" operator="containsText" text="EXCELLENT">
      <formula>NOT(ISERROR(SEARCH(("EXCELLENT"),(AF27))))</formula>
    </cfRule>
  </conditionalFormatting>
  <conditionalFormatting sqref="AF27:AF40">
    <cfRule type="containsText" dxfId="162" priority="78" stopIfTrue="1" operator="containsText" text="POOR">
      <formula>NOT(ISERROR(SEARCH(("POOR"),(AF27))))</formula>
    </cfRule>
  </conditionalFormatting>
  <conditionalFormatting sqref="AF27:AF40">
    <cfRule type="containsText" dxfId="161" priority="79" stopIfTrue="1" operator="containsText" text="AVERAGE">
      <formula>NOT(ISERROR(SEARCH(("AVERAGE"),(AF27))))</formula>
    </cfRule>
  </conditionalFormatting>
  <conditionalFormatting sqref="AF27:AF40">
    <cfRule type="containsText" dxfId="160" priority="80" stopIfTrue="1" operator="containsText" text="GOOD">
      <formula>NOT(ISERROR(SEARCH(("GOOD"),(AF27))))</formula>
    </cfRule>
  </conditionalFormatting>
  <conditionalFormatting sqref="AF46:AF59">
    <cfRule type="containsText" dxfId="159" priority="81" stopIfTrue="1" operator="containsText" text="EXCELLENT">
      <formula>NOT(ISERROR(SEARCH(("EXCELLENT"),(AF46))))</formula>
    </cfRule>
  </conditionalFormatting>
  <conditionalFormatting sqref="AF46:AF59">
    <cfRule type="containsText" dxfId="158" priority="82" stopIfTrue="1" operator="containsText" text="POOR">
      <formula>NOT(ISERROR(SEARCH(("POOR"),(AF46))))</formula>
    </cfRule>
  </conditionalFormatting>
  <conditionalFormatting sqref="AF46:AF59">
    <cfRule type="containsText" dxfId="157" priority="83" stopIfTrue="1" operator="containsText" text="AVERAGE">
      <formula>NOT(ISERROR(SEARCH(("AVERAGE"),(AF46))))</formula>
    </cfRule>
  </conditionalFormatting>
  <conditionalFormatting sqref="AF46:AF59">
    <cfRule type="containsText" dxfId="156" priority="84" stopIfTrue="1" operator="containsText" text="GOOD">
      <formula>NOT(ISERROR(SEARCH(("GOOD"),(AF46))))</formula>
    </cfRule>
  </conditionalFormatting>
  <conditionalFormatting sqref="AF65:AF78">
    <cfRule type="containsText" dxfId="155" priority="85" stopIfTrue="1" operator="containsText" text="EXCELLENT">
      <formula>NOT(ISERROR(SEARCH(("EXCELLENT"),(AF65))))</formula>
    </cfRule>
  </conditionalFormatting>
  <conditionalFormatting sqref="AF65:AF78">
    <cfRule type="containsText" dxfId="154" priority="86" stopIfTrue="1" operator="containsText" text="POOR">
      <formula>NOT(ISERROR(SEARCH(("POOR"),(AF65))))</formula>
    </cfRule>
  </conditionalFormatting>
  <conditionalFormatting sqref="AF65:AF78">
    <cfRule type="containsText" dxfId="153" priority="87" stopIfTrue="1" operator="containsText" text="AVERAGE">
      <formula>NOT(ISERROR(SEARCH(("AVERAGE"),(AF65))))</formula>
    </cfRule>
  </conditionalFormatting>
  <conditionalFormatting sqref="AF65:AF78">
    <cfRule type="containsText" dxfId="152" priority="88" stopIfTrue="1" operator="containsText" text="GOOD">
      <formula>NOT(ISERROR(SEARCH(("GOOD"),(AF65))))</formula>
    </cfRule>
  </conditionalFormatting>
  <conditionalFormatting sqref="AF84:AF97">
    <cfRule type="containsText" dxfId="151" priority="89" stopIfTrue="1" operator="containsText" text="EXCELLENT">
      <formula>NOT(ISERROR(SEARCH(("EXCELLENT"),(AF84))))</formula>
    </cfRule>
  </conditionalFormatting>
  <conditionalFormatting sqref="AF84:AF97">
    <cfRule type="containsText" dxfId="150" priority="90" stopIfTrue="1" operator="containsText" text="POOR">
      <formula>NOT(ISERROR(SEARCH(("POOR"),(AF84))))</formula>
    </cfRule>
  </conditionalFormatting>
  <conditionalFormatting sqref="AF84:AF97">
    <cfRule type="containsText" dxfId="149" priority="91" stopIfTrue="1" operator="containsText" text="AVERAGE">
      <formula>NOT(ISERROR(SEARCH(("AVERAGE"),(AF84))))</formula>
    </cfRule>
  </conditionalFormatting>
  <conditionalFormatting sqref="AF84:AF97">
    <cfRule type="containsText" dxfId="148" priority="92" stopIfTrue="1" operator="containsText" text="GOOD">
      <formula>NOT(ISERROR(SEARCH(("GOOD"),(AF84))))</formula>
    </cfRule>
  </conditionalFormatting>
  <conditionalFormatting sqref="AF103:AF116">
    <cfRule type="containsText" dxfId="147" priority="93" stopIfTrue="1" operator="containsText" text="EXCELLENT">
      <formula>NOT(ISERROR(SEARCH(("EXCELLENT"),(AF103))))</formula>
    </cfRule>
  </conditionalFormatting>
  <conditionalFormatting sqref="AF103:AF116">
    <cfRule type="containsText" dxfId="146" priority="94" stopIfTrue="1" operator="containsText" text="POOR">
      <formula>NOT(ISERROR(SEARCH(("POOR"),(AF103))))</formula>
    </cfRule>
  </conditionalFormatting>
  <conditionalFormatting sqref="AF103:AF116">
    <cfRule type="containsText" dxfId="145" priority="95" stopIfTrue="1" operator="containsText" text="AVERAGE">
      <formula>NOT(ISERROR(SEARCH(("AVERAGE"),(AF103))))</formula>
    </cfRule>
  </conditionalFormatting>
  <conditionalFormatting sqref="AF103:AF116">
    <cfRule type="containsText" dxfId="144" priority="96" stopIfTrue="1" operator="containsText" text="GOOD">
      <formula>NOT(ISERROR(SEARCH(("GOOD"),(AF103))))</formula>
    </cfRule>
  </conditionalFormatting>
  <conditionalFormatting sqref="AN8:AN21">
    <cfRule type="containsText" dxfId="143" priority="97" stopIfTrue="1" operator="containsText" text="EXCELLENT">
      <formula>NOT(ISERROR(SEARCH(("EXCELLENT"),(AN8))))</formula>
    </cfRule>
  </conditionalFormatting>
  <conditionalFormatting sqref="AN8:AN21">
    <cfRule type="containsText" dxfId="142" priority="98" stopIfTrue="1" operator="containsText" text="POOR">
      <formula>NOT(ISERROR(SEARCH(("POOR"),(AN8))))</formula>
    </cfRule>
  </conditionalFormatting>
  <conditionalFormatting sqref="AN8:AN21">
    <cfRule type="containsText" dxfId="141" priority="99" stopIfTrue="1" operator="containsText" text="AVERAGE">
      <formula>NOT(ISERROR(SEARCH(("AVERAGE"),(AN8))))</formula>
    </cfRule>
  </conditionalFormatting>
  <conditionalFormatting sqref="AN8:AN21">
    <cfRule type="containsText" dxfId="140" priority="100" stopIfTrue="1" operator="containsText" text="GOOD">
      <formula>NOT(ISERROR(SEARCH(("GOOD"),(AN8))))</formula>
    </cfRule>
  </conditionalFormatting>
  <conditionalFormatting sqref="AN27:AN40">
    <cfRule type="containsText" dxfId="139" priority="101" stopIfTrue="1" operator="containsText" text="EXCELLENT">
      <formula>NOT(ISERROR(SEARCH(("EXCELLENT"),(AN27))))</formula>
    </cfRule>
  </conditionalFormatting>
  <conditionalFormatting sqref="AN27:AN40">
    <cfRule type="containsText" dxfId="138" priority="102" stopIfTrue="1" operator="containsText" text="POOR">
      <formula>NOT(ISERROR(SEARCH(("POOR"),(AN27))))</formula>
    </cfRule>
  </conditionalFormatting>
  <conditionalFormatting sqref="AN27:AN40">
    <cfRule type="containsText" dxfId="137" priority="103" stopIfTrue="1" operator="containsText" text="AVERAGE">
      <formula>NOT(ISERROR(SEARCH(("AVERAGE"),(AN27))))</formula>
    </cfRule>
  </conditionalFormatting>
  <conditionalFormatting sqref="AN27:AN40">
    <cfRule type="containsText" dxfId="136" priority="104" stopIfTrue="1" operator="containsText" text="GOOD">
      <formula>NOT(ISERROR(SEARCH(("GOOD"),(AN27))))</formula>
    </cfRule>
  </conditionalFormatting>
  <conditionalFormatting sqref="AN46:AN59">
    <cfRule type="containsText" dxfId="135" priority="105" stopIfTrue="1" operator="containsText" text="EXCELLENT">
      <formula>NOT(ISERROR(SEARCH(("EXCELLENT"),(AN46))))</formula>
    </cfRule>
  </conditionalFormatting>
  <conditionalFormatting sqref="AN46:AN59">
    <cfRule type="containsText" dxfId="134" priority="106" stopIfTrue="1" operator="containsText" text="POOR">
      <formula>NOT(ISERROR(SEARCH(("POOR"),(AN46))))</formula>
    </cfRule>
  </conditionalFormatting>
  <conditionalFormatting sqref="AN46:AN59">
    <cfRule type="containsText" dxfId="133" priority="107" stopIfTrue="1" operator="containsText" text="AVERAGE">
      <formula>NOT(ISERROR(SEARCH(("AVERAGE"),(AN46))))</formula>
    </cfRule>
  </conditionalFormatting>
  <conditionalFormatting sqref="AN46:AN59">
    <cfRule type="containsText" dxfId="132" priority="108" stopIfTrue="1" operator="containsText" text="GOOD">
      <formula>NOT(ISERROR(SEARCH(("GOOD"),(AN46))))</formula>
    </cfRule>
  </conditionalFormatting>
  <conditionalFormatting sqref="AN65:AN78">
    <cfRule type="containsText" dxfId="131" priority="109" stopIfTrue="1" operator="containsText" text="EXCELLENT">
      <formula>NOT(ISERROR(SEARCH(("EXCELLENT"),(AN65))))</formula>
    </cfRule>
  </conditionalFormatting>
  <conditionalFormatting sqref="AN65:AN78">
    <cfRule type="containsText" dxfId="130" priority="110" stopIfTrue="1" operator="containsText" text="POOR">
      <formula>NOT(ISERROR(SEARCH(("POOR"),(AN65))))</formula>
    </cfRule>
  </conditionalFormatting>
  <conditionalFormatting sqref="AN65:AN78">
    <cfRule type="containsText" dxfId="129" priority="111" stopIfTrue="1" operator="containsText" text="AVERAGE">
      <formula>NOT(ISERROR(SEARCH(("AVERAGE"),(AN65))))</formula>
    </cfRule>
  </conditionalFormatting>
  <conditionalFormatting sqref="AN65:AN78">
    <cfRule type="containsText" dxfId="128" priority="112" stopIfTrue="1" operator="containsText" text="GOOD">
      <formula>NOT(ISERROR(SEARCH(("GOOD"),(AN65))))</formula>
    </cfRule>
  </conditionalFormatting>
  <conditionalFormatting sqref="AN84:AN97">
    <cfRule type="containsText" dxfId="127" priority="113" stopIfTrue="1" operator="containsText" text="EXCELLENT">
      <formula>NOT(ISERROR(SEARCH(("EXCELLENT"),(AN84))))</formula>
    </cfRule>
  </conditionalFormatting>
  <conditionalFormatting sqref="AN84:AN97">
    <cfRule type="containsText" dxfId="126" priority="114" stopIfTrue="1" operator="containsText" text="POOR">
      <formula>NOT(ISERROR(SEARCH(("POOR"),(AN84))))</formula>
    </cfRule>
  </conditionalFormatting>
  <conditionalFormatting sqref="AN84:AN97">
    <cfRule type="containsText" dxfId="125" priority="115" stopIfTrue="1" operator="containsText" text="AVERAGE">
      <formula>NOT(ISERROR(SEARCH(("AVERAGE"),(AN84))))</formula>
    </cfRule>
  </conditionalFormatting>
  <conditionalFormatting sqref="AN84:AN97">
    <cfRule type="containsText" dxfId="124" priority="116" stopIfTrue="1" operator="containsText" text="GOOD">
      <formula>NOT(ISERROR(SEARCH(("GOOD"),(AN84))))</formula>
    </cfRule>
  </conditionalFormatting>
  <conditionalFormatting sqref="AN103:AN116">
    <cfRule type="containsText" dxfId="123" priority="117" stopIfTrue="1" operator="containsText" text="EXCELLENT">
      <formula>NOT(ISERROR(SEARCH(("EXCELLENT"),(AN103))))</formula>
    </cfRule>
  </conditionalFormatting>
  <conditionalFormatting sqref="AN103:AN116">
    <cfRule type="containsText" dxfId="122" priority="118" stopIfTrue="1" operator="containsText" text="POOR">
      <formula>NOT(ISERROR(SEARCH(("POOR"),(AN103))))</formula>
    </cfRule>
  </conditionalFormatting>
  <conditionalFormatting sqref="AN103:AN116">
    <cfRule type="containsText" dxfId="121" priority="119" stopIfTrue="1" operator="containsText" text="AVERAGE">
      <formula>NOT(ISERROR(SEARCH(("AVERAGE"),(AN103))))</formula>
    </cfRule>
  </conditionalFormatting>
  <conditionalFormatting sqref="AN103:AN116">
    <cfRule type="containsText" dxfId="120" priority="120" stopIfTrue="1" operator="containsText" text="GOOD">
      <formula>NOT(ISERROR(SEARCH(("GOOD"),(AN103))))</formula>
    </cfRule>
  </conditionalFormatting>
  <conditionalFormatting sqref="AV8:AV21">
    <cfRule type="containsText" dxfId="119" priority="121" stopIfTrue="1" operator="containsText" text="EXCELLENT">
      <formula>NOT(ISERROR(SEARCH(("EXCELLENT"),(AV8))))</formula>
    </cfRule>
  </conditionalFormatting>
  <conditionalFormatting sqref="AV8:AV21">
    <cfRule type="containsText" dxfId="118" priority="122" stopIfTrue="1" operator="containsText" text="POOR">
      <formula>NOT(ISERROR(SEARCH(("POOR"),(AV8))))</formula>
    </cfRule>
  </conditionalFormatting>
  <conditionalFormatting sqref="AV8:AV21">
    <cfRule type="containsText" dxfId="117" priority="123" stopIfTrue="1" operator="containsText" text="AVERAGE">
      <formula>NOT(ISERROR(SEARCH(("AVERAGE"),(AV8))))</formula>
    </cfRule>
  </conditionalFormatting>
  <conditionalFormatting sqref="AV8:AV21">
    <cfRule type="containsText" dxfId="116" priority="124" stopIfTrue="1" operator="containsText" text="GOOD">
      <formula>NOT(ISERROR(SEARCH(("GOOD"),(AV8))))</formula>
    </cfRule>
  </conditionalFormatting>
  <conditionalFormatting sqref="AV27:AV40">
    <cfRule type="containsText" dxfId="115" priority="125" stopIfTrue="1" operator="containsText" text="EXCELLENT">
      <formula>NOT(ISERROR(SEARCH(("EXCELLENT"),(AV27))))</formula>
    </cfRule>
  </conditionalFormatting>
  <conditionalFormatting sqref="AV27:AV40">
    <cfRule type="containsText" dxfId="114" priority="126" stopIfTrue="1" operator="containsText" text="POOR">
      <formula>NOT(ISERROR(SEARCH(("POOR"),(AV27))))</formula>
    </cfRule>
  </conditionalFormatting>
  <conditionalFormatting sqref="AV27:AV40">
    <cfRule type="containsText" dxfId="113" priority="127" stopIfTrue="1" operator="containsText" text="AVERAGE">
      <formula>NOT(ISERROR(SEARCH(("AVERAGE"),(AV27))))</formula>
    </cfRule>
  </conditionalFormatting>
  <conditionalFormatting sqref="AV27:AV40">
    <cfRule type="containsText" dxfId="112" priority="128" stopIfTrue="1" operator="containsText" text="GOOD">
      <formula>NOT(ISERROR(SEARCH(("GOOD"),(AV27))))</formula>
    </cfRule>
  </conditionalFormatting>
  <conditionalFormatting sqref="AV46:AV59">
    <cfRule type="containsText" dxfId="111" priority="129" stopIfTrue="1" operator="containsText" text="EXCELLENT">
      <formula>NOT(ISERROR(SEARCH(("EXCELLENT"),(AV46))))</formula>
    </cfRule>
  </conditionalFormatting>
  <conditionalFormatting sqref="AV46:AV59">
    <cfRule type="containsText" dxfId="110" priority="130" stopIfTrue="1" operator="containsText" text="POOR">
      <formula>NOT(ISERROR(SEARCH(("POOR"),(AV46))))</formula>
    </cfRule>
  </conditionalFormatting>
  <conditionalFormatting sqref="AV46:AV59">
    <cfRule type="containsText" dxfId="109" priority="131" stopIfTrue="1" operator="containsText" text="AVERAGE">
      <formula>NOT(ISERROR(SEARCH(("AVERAGE"),(AV46))))</formula>
    </cfRule>
  </conditionalFormatting>
  <conditionalFormatting sqref="AV46:AV59">
    <cfRule type="containsText" dxfId="108" priority="132" stopIfTrue="1" operator="containsText" text="GOOD">
      <formula>NOT(ISERROR(SEARCH(("GOOD"),(AV46))))</formula>
    </cfRule>
  </conditionalFormatting>
  <conditionalFormatting sqref="AV65:AV78">
    <cfRule type="containsText" dxfId="107" priority="133" stopIfTrue="1" operator="containsText" text="EXCELLENT">
      <formula>NOT(ISERROR(SEARCH(("EXCELLENT"),(AV65))))</formula>
    </cfRule>
  </conditionalFormatting>
  <conditionalFormatting sqref="AV65:AV78">
    <cfRule type="containsText" dxfId="106" priority="134" stopIfTrue="1" operator="containsText" text="POOR">
      <formula>NOT(ISERROR(SEARCH(("POOR"),(AV65))))</formula>
    </cfRule>
  </conditionalFormatting>
  <conditionalFormatting sqref="AV65:AV78">
    <cfRule type="containsText" dxfId="105" priority="135" stopIfTrue="1" operator="containsText" text="AVERAGE">
      <formula>NOT(ISERROR(SEARCH(("AVERAGE"),(AV65))))</formula>
    </cfRule>
  </conditionalFormatting>
  <conditionalFormatting sqref="AV65:AV78">
    <cfRule type="containsText" dxfId="104" priority="136" stopIfTrue="1" operator="containsText" text="GOOD">
      <formula>NOT(ISERROR(SEARCH(("GOOD"),(AV65))))</formula>
    </cfRule>
  </conditionalFormatting>
  <conditionalFormatting sqref="AV84:AV97">
    <cfRule type="containsText" dxfId="103" priority="137" stopIfTrue="1" operator="containsText" text="EXCELLENT">
      <formula>NOT(ISERROR(SEARCH(("EXCELLENT"),(AV84))))</formula>
    </cfRule>
  </conditionalFormatting>
  <conditionalFormatting sqref="AV84:AV97">
    <cfRule type="containsText" dxfId="102" priority="138" stopIfTrue="1" operator="containsText" text="POOR">
      <formula>NOT(ISERROR(SEARCH(("POOR"),(AV84))))</formula>
    </cfRule>
  </conditionalFormatting>
  <conditionalFormatting sqref="AV84:AV97">
    <cfRule type="containsText" dxfId="101" priority="139" stopIfTrue="1" operator="containsText" text="AVERAGE">
      <formula>NOT(ISERROR(SEARCH(("AVERAGE"),(AV84))))</formula>
    </cfRule>
  </conditionalFormatting>
  <conditionalFormatting sqref="AV84:AV97">
    <cfRule type="containsText" dxfId="100" priority="140" stopIfTrue="1" operator="containsText" text="GOOD">
      <formula>NOT(ISERROR(SEARCH(("GOOD"),(AV84))))</formula>
    </cfRule>
  </conditionalFormatting>
  <conditionalFormatting sqref="AV103:AV116">
    <cfRule type="containsText" dxfId="99" priority="141" stopIfTrue="1" operator="containsText" text="EXCELLENT">
      <formula>NOT(ISERROR(SEARCH(("EXCELLENT"),(AV103))))</formula>
    </cfRule>
  </conditionalFormatting>
  <conditionalFormatting sqref="AV103:AV116">
    <cfRule type="containsText" dxfId="98" priority="142" stopIfTrue="1" operator="containsText" text="POOR">
      <formula>NOT(ISERROR(SEARCH(("POOR"),(AV103))))</formula>
    </cfRule>
  </conditionalFormatting>
  <conditionalFormatting sqref="AV103:AV116">
    <cfRule type="containsText" dxfId="97" priority="143" stopIfTrue="1" operator="containsText" text="AVERAGE">
      <formula>NOT(ISERROR(SEARCH(("AVERAGE"),(AV103))))</formula>
    </cfRule>
  </conditionalFormatting>
  <conditionalFormatting sqref="AV103:AV116">
    <cfRule type="containsText" dxfId="96" priority="144" stopIfTrue="1" operator="containsText" text="GOOD">
      <formula>NOT(ISERROR(SEARCH(("GOOD"),(AV103))))</formula>
    </cfRule>
  </conditionalFormatting>
  <conditionalFormatting sqref="BD8:BD21">
    <cfRule type="containsText" dxfId="95" priority="145" stopIfTrue="1" operator="containsText" text="EXCELLENT">
      <formula>NOT(ISERROR(SEARCH(("EXCELLENT"),(BD8))))</formula>
    </cfRule>
  </conditionalFormatting>
  <conditionalFormatting sqref="BD8:BD21">
    <cfRule type="containsText" dxfId="94" priority="146" stopIfTrue="1" operator="containsText" text="POOR">
      <formula>NOT(ISERROR(SEARCH(("POOR"),(BD8))))</formula>
    </cfRule>
  </conditionalFormatting>
  <conditionalFormatting sqref="BD8:BD21">
    <cfRule type="containsText" dxfId="93" priority="147" stopIfTrue="1" operator="containsText" text="AVERAGE">
      <formula>NOT(ISERROR(SEARCH(("AVERAGE"),(BD8))))</formula>
    </cfRule>
  </conditionalFormatting>
  <conditionalFormatting sqref="BD8:BD21">
    <cfRule type="containsText" dxfId="92" priority="148" stopIfTrue="1" operator="containsText" text="GOOD">
      <formula>NOT(ISERROR(SEARCH(("GOOD"),(BD8))))</formula>
    </cfRule>
  </conditionalFormatting>
  <conditionalFormatting sqref="BD27:BD40">
    <cfRule type="containsText" dxfId="91" priority="149" stopIfTrue="1" operator="containsText" text="EXCELLENT">
      <formula>NOT(ISERROR(SEARCH(("EXCELLENT"),(BD27))))</formula>
    </cfRule>
  </conditionalFormatting>
  <conditionalFormatting sqref="BD27:BD40">
    <cfRule type="containsText" dxfId="90" priority="150" stopIfTrue="1" operator="containsText" text="POOR">
      <formula>NOT(ISERROR(SEARCH(("POOR"),(BD27))))</formula>
    </cfRule>
  </conditionalFormatting>
  <conditionalFormatting sqref="BD27:BD40">
    <cfRule type="containsText" dxfId="89" priority="151" stopIfTrue="1" operator="containsText" text="AVERAGE">
      <formula>NOT(ISERROR(SEARCH(("AVERAGE"),(BD27))))</formula>
    </cfRule>
  </conditionalFormatting>
  <conditionalFormatting sqref="BD27:BD40">
    <cfRule type="containsText" dxfId="88" priority="152" stopIfTrue="1" operator="containsText" text="GOOD">
      <formula>NOT(ISERROR(SEARCH(("GOOD"),(BD27))))</formula>
    </cfRule>
  </conditionalFormatting>
  <conditionalFormatting sqref="BD46:BD59">
    <cfRule type="containsText" dxfId="87" priority="153" stopIfTrue="1" operator="containsText" text="EXCELLENT">
      <formula>NOT(ISERROR(SEARCH(("EXCELLENT"),(BD46))))</formula>
    </cfRule>
  </conditionalFormatting>
  <conditionalFormatting sqref="BD46:BD59">
    <cfRule type="containsText" dxfId="86" priority="154" stopIfTrue="1" operator="containsText" text="POOR">
      <formula>NOT(ISERROR(SEARCH(("POOR"),(BD46))))</formula>
    </cfRule>
  </conditionalFormatting>
  <conditionalFormatting sqref="BD46:BD59">
    <cfRule type="containsText" dxfId="85" priority="155" stopIfTrue="1" operator="containsText" text="AVERAGE">
      <formula>NOT(ISERROR(SEARCH(("AVERAGE"),(BD46))))</formula>
    </cfRule>
  </conditionalFormatting>
  <conditionalFormatting sqref="BD46:BD59">
    <cfRule type="containsText" dxfId="84" priority="156" stopIfTrue="1" operator="containsText" text="GOOD">
      <formula>NOT(ISERROR(SEARCH(("GOOD"),(BD46))))</formula>
    </cfRule>
  </conditionalFormatting>
  <conditionalFormatting sqref="BD65:BD78">
    <cfRule type="containsText" dxfId="83" priority="157" stopIfTrue="1" operator="containsText" text="EXCELLENT">
      <formula>NOT(ISERROR(SEARCH(("EXCELLENT"),(BD65))))</formula>
    </cfRule>
  </conditionalFormatting>
  <conditionalFormatting sqref="BD65:BD78">
    <cfRule type="containsText" dxfId="82" priority="158" stopIfTrue="1" operator="containsText" text="POOR">
      <formula>NOT(ISERROR(SEARCH(("POOR"),(BD65))))</formula>
    </cfRule>
  </conditionalFormatting>
  <conditionalFormatting sqref="BD65:BD78">
    <cfRule type="containsText" dxfId="81" priority="159" stopIfTrue="1" operator="containsText" text="AVERAGE">
      <formula>NOT(ISERROR(SEARCH(("AVERAGE"),(BD65))))</formula>
    </cfRule>
  </conditionalFormatting>
  <conditionalFormatting sqref="BD65:BD78">
    <cfRule type="containsText" dxfId="80" priority="160" stopIfTrue="1" operator="containsText" text="GOOD">
      <formula>NOT(ISERROR(SEARCH(("GOOD"),(BD65))))</formula>
    </cfRule>
  </conditionalFormatting>
  <conditionalFormatting sqref="BD84:BD97">
    <cfRule type="containsText" dxfId="79" priority="161" stopIfTrue="1" operator="containsText" text="EXCELLENT">
      <formula>NOT(ISERROR(SEARCH(("EXCELLENT"),(BD84))))</formula>
    </cfRule>
  </conditionalFormatting>
  <conditionalFormatting sqref="BD84:BD97">
    <cfRule type="containsText" dxfId="78" priority="162" stopIfTrue="1" operator="containsText" text="POOR">
      <formula>NOT(ISERROR(SEARCH(("POOR"),(BD84))))</formula>
    </cfRule>
  </conditionalFormatting>
  <conditionalFormatting sqref="BD84:BD97">
    <cfRule type="containsText" dxfId="77" priority="163" stopIfTrue="1" operator="containsText" text="AVERAGE">
      <formula>NOT(ISERROR(SEARCH(("AVERAGE"),(BD84))))</formula>
    </cfRule>
  </conditionalFormatting>
  <conditionalFormatting sqref="BD84:BD97">
    <cfRule type="containsText" dxfId="76" priority="164" stopIfTrue="1" operator="containsText" text="GOOD">
      <formula>NOT(ISERROR(SEARCH(("GOOD"),(BD84))))</formula>
    </cfRule>
  </conditionalFormatting>
  <conditionalFormatting sqref="BD103:BD116">
    <cfRule type="containsText" dxfId="75" priority="165" stopIfTrue="1" operator="containsText" text="EXCELLENT">
      <formula>NOT(ISERROR(SEARCH(("EXCELLENT"),(BD103))))</formula>
    </cfRule>
  </conditionalFormatting>
  <conditionalFormatting sqref="BD103:BD116">
    <cfRule type="containsText" dxfId="74" priority="166" stopIfTrue="1" operator="containsText" text="POOR">
      <formula>NOT(ISERROR(SEARCH(("POOR"),(BD103))))</formula>
    </cfRule>
  </conditionalFormatting>
  <conditionalFormatting sqref="BD103:BD116">
    <cfRule type="containsText" dxfId="73" priority="167" stopIfTrue="1" operator="containsText" text="AVERAGE">
      <formula>NOT(ISERROR(SEARCH(("AVERAGE"),(BD103))))</formula>
    </cfRule>
  </conditionalFormatting>
  <conditionalFormatting sqref="BD103:BD116">
    <cfRule type="containsText" dxfId="72" priority="168" stopIfTrue="1" operator="containsText" text="GOOD">
      <formula>NOT(ISERROR(SEARCH(("GOOD"),(BD103))))</formula>
    </cfRule>
  </conditionalFormatting>
  <conditionalFormatting sqref="BL8:BL21">
    <cfRule type="containsText" dxfId="71" priority="169" stopIfTrue="1" operator="containsText" text="EXCELLENT">
      <formula>NOT(ISERROR(SEARCH(("EXCELLENT"),(BL8))))</formula>
    </cfRule>
  </conditionalFormatting>
  <conditionalFormatting sqref="BL8:BL21">
    <cfRule type="containsText" dxfId="70" priority="170" stopIfTrue="1" operator="containsText" text="POOR">
      <formula>NOT(ISERROR(SEARCH(("POOR"),(BL8))))</formula>
    </cfRule>
  </conditionalFormatting>
  <conditionalFormatting sqref="BL8:BL21">
    <cfRule type="containsText" dxfId="69" priority="171" stopIfTrue="1" operator="containsText" text="AVERAGE">
      <formula>NOT(ISERROR(SEARCH(("AVERAGE"),(BL8))))</formula>
    </cfRule>
  </conditionalFormatting>
  <conditionalFormatting sqref="BL8:BL21">
    <cfRule type="containsText" dxfId="68" priority="172" stopIfTrue="1" operator="containsText" text="GOOD">
      <formula>NOT(ISERROR(SEARCH(("GOOD"),(BL8))))</formula>
    </cfRule>
  </conditionalFormatting>
  <conditionalFormatting sqref="BL27:BL40">
    <cfRule type="containsText" dxfId="67" priority="173" stopIfTrue="1" operator="containsText" text="EXCELLENT">
      <formula>NOT(ISERROR(SEARCH(("EXCELLENT"),(BL27))))</formula>
    </cfRule>
  </conditionalFormatting>
  <conditionalFormatting sqref="BL27:BL40">
    <cfRule type="containsText" dxfId="66" priority="174" stopIfTrue="1" operator="containsText" text="POOR">
      <formula>NOT(ISERROR(SEARCH(("POOR"),(BL27))))</formula>
    </cfRule>
  </conditionalFormatting>
  <conditionalFormatting sqref="BL27:BL40">
    <cfRule type="containsText" dxfId="65" priority="175" stopIfTrue="1" operator="containsText" text="AVERAGE">
      <formula>NOT(ISERROR(SEARCH(("AVERAGE"),(BL27))))</formula>
    </cfRule>
  </conditionalFormatting>
  <conditionalFormatting sqref="BL27:BL40">
    <cfRule type="containsText" dxfId="64" priority="176" stopIfTrue="1" operator="containsText" text="GOOD">
      <formula>NOT(ISERROR(SEARCH(("GOOD"),(BL27))))</formula>
    </cfRule>
  </conditionalFormatting>
  <conditionalFormatting sqref="BL46:BL59">
    <cfRule type="containsText" dxfId="63" priority="177" stopIfTrue="1" operator="containsText" text="EXCELLENT">
      <formula>NOT(ISERROR(SEARCH(("EXCELLENT"),(BL46))))</formula>
    </cfRule>
  </conditionalFormatting>
  <conditionalFormatting sqref="BL46:BL59">
    <cfRule type="containsText" dxfId="62" priority="178" stopIfTrue="1" operator="containsText" text="POOR">
      <formula>NOT(ISERROR(SEARCH(("POOR"),(BL46))))</formula>
    </cfRule>
  </conditionalFormatting>
  <conditionalFormatting sqref="BL46:BL59">
    <cfRule type="containsText" dxfId="61" priority="179" stopIfTrue="1" operator="containsText" text="AVERAGE">
      <formula>NOT(ISERROR(SEARCH(("AVERAGE"),(BL46))))</formula>
    </cfRule>
  </conditionalFormatting>
  <conditionalFormatting sqref="BL46:BL59">
    <cfRule type="containsText" dxfId="60" priority="180" stopIfTrue="1" operator="containsText" text="GOOD">
      <formula>NOT(ISERROR(SEARCH(("GOOD"),(BL46))))</formula>
    </cfRule>
  </conditionalFormatting>
  <conditionalFormatting sqref="BL65:BL78">
    <cfRule type="containsText" dxfId="59" priority="181" stopIfTrue="1" operator="containsText" text="EXCELLENT">
      <formula>NOT(ISERROR(SEARCH(("EXCELLENT"),(BL65))))</formula>
    </cfRule>
  </conditionalFormatting>
  <conditionalFormatting sqref="BL65:BL78">
    <cfRule type="containsText" dxfId="58" priority="182" stopIfTrue="1" operator="containsText" text="POOR">
      <formula>NOT(ISERROR(SEARCH(("POOR"),(BL65))))</formula>
    </cfRule>
  </conditionalFormatting>
  <conditionalFormatting sqref="BL65:BL78">
    <cfRule type="containsText" dxfId="57" priority="183" stopIfTrue="1" operator="containsText" text="AVERAGE">
      <formula>NOT(ISERROR(SEARCH(("AVERAGE"),(BL65))))</formula>
    </cfRule>
  </conditionalFormatting>
  <conditionalFormatting sqref="BL65:BL78">
    <cfRule type="containsText" dxfId="56" priority="184" stopIfTrue="1" operator="containsText" text="GOOD">
      <formula>NOT(ISERROR(SEARCH(("GOOD"),(BL65))))</formula>
    </cfRule>
  </conditionalFormatting>
  <conditionalFormatting sqref="BL84:BL97">
    <cfRule type="containsText" dxfId="55" priority="185" stopIfTrue="1" operator="containsText" text="EXCELLENT">
      <formula>NOT(ISERROR(SEARCH(("EXCELLENT"),(BL84))))</formula>
    </cfRule>
  </conditionalFormatting>
  <conditionalFormatting sqref="BL84:BL97">
    <cfRule type="containsText" dxfId="54" priority="186" stopIfTrue="1" operator="containsText" text="POOR">
      <formula>NOT(ISERROR(SEARCH(("POOR"),(BL84))))</formula>
    </cfRule>
  </conditionalFormatting>
  <conditionalFormatting sqref="BL84:BL97">
    <cfRule type="containsText" dxfId="53" priority="187" stopIfTrue="1" operator="containsText" text="AVERAGE">
      <formula>NOT(ISERROR(SEARCH(("AVERAGE"),(BL84))))</formula>
    </cfRule>
  </conditionalFormatting>
  <conditionalFormatting sqref="BL84:BL97">
    <cfRule type="containsText" dxfId="52" priority="188" stopIfTrue="1" operator="containsText" text="GOOD">
      <formula>NOT(ISERROR(SEARCH(("GOOD"),(BL84))))</formula>
    </cfRule>
  </conditionalFormatting>
  <conditionalFormatting sqref="BL103:BL116">
    <cfRule type="containsText" dxfId="51" priority="189" stopIfTrue="1" operator="containsText" text="EXCELLENT">
      <formula>NOT(ISERROR(SEARCH(("EXCELLENT"),(BL103))))</formula>
    </cfRule>
  </conditionalFormatting>
  <conditionalFormatting sqref="BL103:BL116">
    <cfRule type="containsText" dxfId="50" priority="190" stopIfTrue="1" operator="containsText" text="POOR">
      <formula>NOT(ISERROR(SEARCH(("POOR"),(BL103))))</formula>
    </cfRule>
  </conditionalFormatting>
  <conditionalFormatting sqref="BL103:BL116">
    <cfRule type="containsText" dxfId="49" priority="191" stopIfTrue="1" operator="containsText" text="AVERAGE">
      <formula>NOT(ISERROR(SEARCH(("AVERAGE"),(BL103))))</formula>
    </cfRule>
  </conditionalFormatting>
  <conditionalFormatting sqref="BL103:BL116">
    <cfRule type="containsText" dxfId="48" priority="192" stopIfTrue="1" operator="containsText" text="GOOD">
      <formula>NOT(ISERROR(SEARCH(("GOOD"),(BL103))))</formula>
    </cfRule>
  </conditionalFormatting>
  <conditionalFormatting sqref="BT8:BT21">
    <cfRule type="containsText" dxfId="47" priority="193" stopIfTrue="1" operator="containsText" text="EXCELLENT">
      <formula>NOT(ISERROR(SEARCH(("EXCELLENT"),(BT8))))</formula>
    </cfRule>
  </conditionalFormatting>
  <conditionalFormatting sqref="BT8:BT21">
    <cfRule type="containsText" dxfId="46" priority="194" stopIfTrue="1" operator="containsText" text="POOR">
      <formula>NOT(ISERROR(SEARCH(("POOR"),(BT8))))</formula>
    </cfRule>
  </conditionalFormatting>
  <conditionalFormatting sqref="BT8:BT21">
    <cfRule type="containsText" dxfId="45" priority="195" stopIfTrue="1" operator="containsText" text="AVERAGE">
      <formula>NOT(ISERROR(SEARCH(("AVERAGE"),(BT8))))</formula>
    </cfRule>
  </conditionalFormatting>
  <conditionalFormatting sqref="BT8:BT21">
    <cfRule type="containsText" dxfId="44" priority="196" stopIfTrue="1" operator="containsText" text="GOOD">
      <formula>NOT(ISERROR(SEARCH(("GOOD"),(BT8))))</formula>
    </cfRule>
  </conditionalFormatting>
  <conditionalFormatting sqref="BT27:BT40">
    <cfRule type="containsText" dxfId="43" priority="197" stopIfTrue="1" operator="containsText" text="EXCELLENT">
      <formula>NOT(ISERROR(SEARCH(("EXCELLENT"),(BT27))))</formula>
    </cfRule>
  </conditionalFormatting>
  <conditionalFormatting sqref="BT27:BT40">
    <cfRule type="containsText" dxfId="42" priority="198" stopIfTrue="1" operator="containsText" text="POOR">
      <formula>NOT(ISERROR(SEARCH(("POOR"),(BT27))))</formula>
    </cfRule>
  </conditionalFormatting>
  <conditionalFormatting sqref="BT27:BT40">
    <cfRule type="containsText" dxfId="41" priority="199" stopIfTrue="1" operator="containsText" text="AVERAGE">
      <formula>NOT(ISERROR(SEARCH(("AVERAGE"),(BT27))))</formula>
    </cfRule>
  </conditionalFormatting>
  <conditionalFormatting sqref="BT27:BT40">
    <cfRule type="containsText" dxfId="40" priority="200" stopIfTrue="1" operator="containsText" text="GOOD">
      <formula>NOT(ISERROR(SEARCH(("GOOD"),(BT27))))</formula>
    </cfRule>
  </conditionalFormatting>
  <conditionalFormatting sqref="BT46:BT59">
    <cfRule type="containsText" dxfId="39" priority="201" stopIfTrue="1" operator="containsText" text="EXCELLENT">
      <formula>NOT(ISERROR(SEARCH(("EXCELLENT"),(BT46))))</formula>
    </cfRule>
  </conditionalFormatting>
  <conditionalFormatting sqref="BT46:BT59">
    <cfRule type="containsText" dxfId="38" priority="202" stopIfTrue="1" operator="containsText" text="POOR">
      <formula>NOT(ISERROR(SEARCH(("POOR"),(BT46))))</formula>
    </cfRule>
  </conditionalFormatting>
  <conditionalFormatting sqref="BT46:BT59">
    <cfRule type="containsText" dxfId="37" priority="203" stopIfTrue="1" operator="containsText" text="AVERAGE">
      <formula>NOT(ISERROR(SEARCH(("AVERAGE"),(BT46))))</formula>
    </cfRule>
  </conditionalFormatting>
  <conditionalFormatting sqref="BT46:BT59">
    <cfRule type="containsText" dxfId="36" priority="204" stopIfTrue="1" operator="containsText" text="GOOD">
      <formula>NOT(ISERROR(SEARCH(("GOOD"),(BT46))))</formula>
    </cfRule>
  </conditionalFormatting>
  <conditionalFormatting sqref="BT65:BT78">
    <cfRule type="containsText" dxfId="35" priority="205" stopIfTrue="1" operator="containsText" text="EXCELLENT">
      <formula>NOT(ISERROR(SEARCH(("EXCELLENT"),(BT65))))</formula>
    </cfRule>
  </conditionalFormatting>
  <conditionalFormatting sqref="BT65:BT78">
    <cfRule type="containsText" dxfId="34" priority="206" stopIfTrue="1" operator="containsText" text="POOR">
      <formula>NOT(ISERROR(SEARCH(("POOR"),(BT65))))</formula>
    </cfRule>
  </conditionalFormatting>
  <conditionalFormatting sqref="BT65:BT78">
    <cfRule type="containsText" dxfId="33" priority="207" stopIfTrue="1" operator="containsText" text="AVERAGE">
      <formula>NOT(ISERROR(SEARCH(("AVERAGE"),(BT65))))</formula>
    </cfRule>
  </conditionalFormatting>
  <conditionalFormatting sqref="BT65:BT78">
    <cfRule type="containsText" dxfId="32" priority="208" stopIfTrue="1" operator="containsText" text="GOOD">
      <formula>NOT(ISERROR(SEARCH(("GOOD"),(BT65))))</formula>
    </cfRule>
  </conditionalFormatting>
  <conditionalFormatting sqref="BT84:BT97">
    <cfRule type="containsText" dxfId="31" priority="209" stopIfTrue="1" operator="containsText" text="EXCELLENT">
      <formula>NOT(ISERROR(SEARCH(("EXCELLENT"),(BT84))))</formula>
    </cfRule>
  </conditionalFormatting>
  <conditionalFormatting sqref="BT84:BT97">
    <cfRule type="containsText" dxfId="30" priority="210" stopIfTrue="1" operator="containsText" text="POOR">
      <formula>NOT(ISERROR(SEARCH(("POOR"),(BT84))))</formula>
    </cfRule>
  </conditionalFormatting>
  <conditionalFormatting sqref="BT84:BT97">
    <cfRule type="containsText" dxfId="29" priority="211" stopIfTrue="1" operator="containsText" text="AVERAGE">
      <formula>NOT(ISERROR(SEARCH(("AVERAGE"),(BT84))))</formula>
    </cfRule>
  </conditionalFormatting>
  <conditionalFormatting sqref="BT84:BT97">
    <cfRule type="containsText" dxfId="28" priority="212" stopIfTrue="1" operator="containsText" text="GOOD">
      <formula>NOT(ISERROR(SEARCH(("GOOD"),(BT84))))</formula>
    </cfRule>
  </conditionalFormatting>
  <conditionalFormatting sqref="BT103:BT116">
    <cfRule type="containsText" dxfId="27" priority="213" stopIfTrue="1" operator="containsText" text="EXCELLENT">
      <formula>NOT(ISERROR(SEARCH(("EXCELLENT"),(BT103))))</formula>
    </cfRule>
  </conditionalFormatting>
  <conditionalFormatting sqref="BT103:BT116">
    <cfRule type="containsText" dxfId="26" priority="214" stopIfTrue="1" operator="containsText" text="POOR">
      <formula>NOT(ISERROR(SEARCH(("POOR"),(BT103))))</formula>
    </cfRule>
  </conditionalFormatting>
  <conditionalFormatting sqref="BT103:BT116">
    <cfRule type="containsText" dxfId="25" priority="215" stopIfTrue="1" operator="containsText" text="AVERAGE">
      <formula>NOT(ISERROR(SEARCH(("AVERAGE"),(BT103))))</formula>
    </cfRule>
  </conditionalFormatting>
  <conditionalFormatting sqref="BT103:BT116">
    <cfRule type="containsText" dxfId="24" priority="216" stopIfTrue="1" operator="containsText" text="GOOD">
      <formula>NOT(ISERROR(SEARCH(("GOOD"),(BT103))))</formula>
    </cfRule>
  </conditionalFormatting>
  <conditionalFormatting sqref="CB8:CB21">
    <cfRule type="containsText" dxfId="23" priority="217" stopIfTrue="1" operator="containsText" text="EXCELLENT">
      <formula>NOT(ISERROR(SEARCH(("EXCELLENT"),(CB8))))</formula>
    </cfRule>
  </conditionalFormatting>
  <conditionalFormatting sqref="CB8:CB21">
    <cfRule type="containsText" dxfId="22" priority="218" stopIfTrue="1" operator="containsText" text="POOR">
      <formula>NOT(ISERROR(SEARCH(("POOR"),(CB8))))</formula>
    </cfRule>
  </conditionalFormatting>
  <conditionalFormatting sqref="CB8:CB21">
    <cfRule type="containsText" dxfId="21" priority="219" stopIfTrue="1" operator="containsText" text="AVERAGE">
      <formula>NOT(ISERROR(SEARCH(("AVERAGE"),(CB8))))</formula>
    </cfRule>
  </conditionalFormatting>
  <conditionalFormatting sqref="CB8:CB21">
    <cfRule type="containsText" dxfId="20" priority="220" stopIfTrue="1" operator="containsText" text="GOOD">
      <formula>NOT(ISERROR(SEARCH(("GOOD"),(CB8))))</formula>
    </cfRule>
  </conditionalFormatting>
  <conditionalFormatting sqref="CB27:CB40">
    <cfRule type="containsText" dxfId="19" priority="221" stopIfTrue="1" operator="containsText" text="EXCELLENT">
      <formula>NOT(ISERROR(SEARCH(("EXCELLENT"),(CB27))))</formula>
    </cfRule>
  </conditionalFormatting>
  <conditionalFormatting sqref="CB27:CB40">
    <cfRule type="containsText" dxfId="18" priority="222" stopIfTrue="1" operator="containsText" text="POOR">
      <formula>NOT(ISERROR(SEARCH(("POOR"),(CB27))))</formula>
    </cfRule>
  </conditionalFormatting>
  <conditionalFormatting sqref="CB27:CB40">
    <cfRule type="containsText" dxfId="17" priority="223" stopIfTrue="1" operator="containsText" text="AVERAGE">
      <formula>NOT(ISERROR(SEARCH(("AVERAGE"),(CB27))))</formula>
    </cfRule>
  </conditionalFormatting>
  <conditionalFormatting sqref="CB27:CB40">
    <cfRule type="containsText" dxfId="16" priority="224" stopIfTrue="1" operator="containsText" text="GOOD">
      <formula>NOT(ISERROR(SEARCH(("GOOD"),(CB27))))</formula>
    </cfRule>
  </conditionalFormatting>
  <conditionalFormatting sqref="CB46:CB59">
    <cfRule type="containsText" dxfId="15" priority="225" stopIfTrue="1" operator="containsText" text="EXCELLENT">
      <formula>NOT(ISERROR(SEARCH(("EXCELLENT"),(CB46))))</formula>
    </cfRule>
  </conditionalFormatting>
  <conditionalFormatting sqref="CB46:CB59">
    <cfRule type="containsText" dxfId="14" priority="226" stopIfTrue="1" operator="containsText" text="POOR">
      <formula>NOT(ISERROR(SEARCH(("POOR"),(CB46))))</formula>
    </cfRule>
  </conditionalFormatting>
  <conditionalFormatting sqref="CB46:CB59">
    <cfRule type="containsText" dxfId="13" priority="227" stopIfTrue="1" operator="containsText" text="AVERAGE">
      <formula>NOT(ISERROR(SEARCH(("AVERAGE"),(CB46))))</formula>
    </cfRule>
  </conditionalFormatting>
  <conditionalFormatting sqref="CB46:CB59">
    <cfRule type="containsText" dxfId="12" priority="228" stopIfTrue="1" operator="containsText" text="GOOD">
      <formula>NOT(ISERROR(SEARCH(("GOOD"),(CB46))))</formula>
    </cfRule>
  </conditionalFormatting>
  <conditionalFormatting sqref="CB65:CB78">
    <cfRule type="containsText" dxfId="11" priority="229" stopIfTrue="1" operator="containsText" text="EXCELLENT">
      <formula>NOT(ISERROR(SEARCH(("EXCELLENT"),(CB65))))</formula>
    </cfRule>
  </conditionalFormatting>
  <conditionalFormatting sqref="CB65:CB78">
    <cfRule type="containsText" dxfId="10" priority="230" stopIfTrue="1" operator="containsText" text="POOR">
      <formula>NOT(ISERROR(SEARCH(("POOR"),(CB65))))</formula>
    </cfRule>
  </conditionalFormatting>
  <conditionalFormatting sqref="CB65:CB78">
    <cfRule type="containsText" dxfId="9" priority="231" stopIfTrue="1" operator="containsText" text="AVERAGE">
      <formula>NOT(ISERROR(SEARCH(("AVERAGE"),(CB65))))</formula>
    </cfRule>
  </conditionalFormatting>
  <conditionalFormatting sqref="CB65:CB78">
    <cfRule type="containsText" dxfId="8" priority="232" stopIfTrue="1" operator="containsText" text="GOOD">
      <formula>NOT(ISERROR(SEARCH(("GOOD"),(CB65))))</formula>
    </cfRule>
  </conditionalFormatting>
  <conditionalFormatting sqref="CB84:CB97">
    <cfRule type="containsText" dxfId="7" priority="233" stopIfTrue="1" operator="containsText" text="EXCELLENT">
      <formula>NOT(ISERROR(SEARCH(("EXCELLENT"),(CB84))))</formula>
    </cfRule>
  </conditionalFormatting>
  <conditionalFormatting sqref="CB84:CB97">
    <cfRule type="containsText" dxfId="6" priority="234" stopIfTrue="1" operator="containsText" text="POOR">
      <formula>NOT(ISERROR(SEARCH(("POOR"),(CB84))))</formula>
    </cfRule>
  </conditionalFormatting>
  <conditionalFormatting sqref="CB84:CB97">
    <cfRule type="containsText" dxfId="5" priority="235" stopIfTrue="1" operator="containsText" text="AVERAGE">
      <formula>NOT(ISERROR(SEARCH(("AVERAGE"),(CB84))))</formula>
    </cfRule>
  </conditionalFormatting>
  <conditionalFormatting sqref="CB84:CB97">
    <cfRule type="containsText" dxfId="4" priority="236" stopIfTrue="1" operator="containsText" text="GOOD">
      <formula>NOT(ISERROR(SEARCH(("GOOD"),(CB84))))</formula>
    </cfRule>
  </conditionalFormatting>
  <conditionalFormatting sqref="CB103:CB116">
    <cfRule type="containsText" dxfId="3" priority="237" stopIfTrue="1" operator="containsText" text="EXCELLENT">
      <formula>NOT(ISERROR(SEARCH(("EXCELLENT"),(CB103))))</formula>
    </cfRule>
  </conditionalFormatting>
  <conditionalFormatting sqref="CB103:CB116">
    <cfRule type="containsText" dxfId="2" priority="238" stopIfTrue="1" operator="containsText" text="POOR">
      <formula>NOT(ISERROR(SEARCH(("POOR"),(CB103))))</formula>
    </cfRule>
  </conditionalFormatting>
  <conditionalFormatting sqref="CB103:CB116">
    <cfRule type="containsText" dxfId="1" priority="239" stopIfTrue="1" operator="containsText" text="AVERAGE">
      <formula>NOT(ISERROR(SEARCH(("AVERAGE"),(CB103))))</formula>
    </cfRule>
  </conditionalFormatting>
  <conditionalFormatting sqref="CB103:CB116">
    <cfRule type="containsText" dxfId="0" priority="240" stopIfTrue="1" operator="containsText" text="GOOD">
      <formula>NOT(ISERROR(SEARCH(("GOOD"),(CB103))))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'C:\Users\asus\Downloads\[RESUME KEPATUHAN PEKANAN 2026-2027.xlsx]RESUME PERBULAN-5'!#REF!</xm:f>
          </x14:formula1>
          <xm:sqref>D3 L3 T3 AB3 AJ3 AR3 AZ3 BH3 BP3</xm:sqref>
        </x14:dataValidation>
        <x14:dataValidation type="list" allowBlank="1" showErrorMessage="1">
          <x14:formula1>
            <xm:f>'C:\Users\asus\Downloads\[RESUME KEPATUHAN PEKANAN 2026-2027.xlsx]DATA VALIDATION'!#REF!</xm:f>
          </x14:formula1>
          <xm:sqref>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2026-01-28T08:34:24Z</dcterms:created>
  <dcterms:modified xsi:type="dcterms:W3CDTF">2026-01-30T06:29:35Z</dcterms:modified>
</cp:coreProperties>
</file>